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nwsis-my.sharepoint.com/personal/debbie_reeves_lscft_nhs_uk/Documents/FEPS/"/>
    </mc:Choice>
  </mc:AlternateContent>
  <xr:revisionPtr revIDLastSave="0" documentId="8_{EAEC1BB4-37FB-46B0-A5C3-7050C0C810AE}" xr6:coauthVersionLast="47" xr6:coauthVersionMax="47" xr10:uidLastSave="{00000000-0000-0000-0000-000000000000}"/>
  <bookViews>
    <workbookView xWindow="28680" yWindow="-270" windowWidth="29040" windowHeight="15720" xr2:uid="{68A026D6-BB3B-4800-A7E8-D1C7B0E64132}"/>
  </bookViews>
  <sheets>
    <sheet name="Report Sept 24 - Aug 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G48" i="1"/>
  <c r="G47" i="1"/>
  <c r="G46" i="1"/>
  <c r="G44" i="1"/>
  <c r="G43" i="1"/>
  <c r="G51" i="1" s="1"/>
  <c r="G54" i="1" s="1"/>
  <c r="G39" i="1"/>
  <c r="G37" i="1"/>
  <c r="G29" i="1"/>
  <c r="G28" i="1"/>
  <c r="G26" i="1"/>
  <c r="G31" i="1" s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3" i="1"/>
  <c r="G23" i="1" s="1"/>
  <c r="F13" i="1"/>
  <c r="F23" i="1" s="1"/>
  <c r="E13" i="1"/>
  <c r="E23" i="1" s="1"/>
  <c r="G53" i="1" l="1"/>
  <c r="G58" i="1"/>
</calcChain>
</file>

<file path=xl/sharedStrings.xml><?xml version="1.0" encoding="utf-8"?>
<sst xmlns="http://schemas.openxmlformats.org/spreadsheetml/2006/main" count="49" uniqueCount="45">
  <si>
    <t>Treasurer's Report for year ending 31 August 2025</t>
  </si>
  <si>
    <t xml:space="preserve">Opening Bank Balance - 5th September 2024 </t>
  </si>
  <si>
    <t xml:space="preserve">Current Account </t>
  </si>
  <si>
    <t>Cash / Stock</t>
  </si>
  <si>
    <t xml:space="preserve">Income &amp; Expenditure </t>
  </si>
  <si>
    <t>Events</t>
  </si>
  <si>
    <t>Event Income</t>
  </si>
  <si>
    <t xml:space="preserve">Event Expenditure </t>
  </si>
  <si>
    <t xml:space="preserve">Profit </t>
  </si>
  <si>
    <t xml:space="preserve">Halloween Disco </t>
  </si>
  <si>
    <t>Pumkin Carving</t>
  </si>
  <si>
    <t>-</t>
  </si>
  <si>
    <t>Half Term Treasure Hunt</t>
  </si>
  <si>
    <t xml:space="preserve">Wreath Making </t>
  </si>
  <si>
    <t>Elfridges</t>
  </si>
  <si>
    <t>Christmas Fair</t>
  </si>
  <si>
    <t>Easter Bingo - Family Event</t>
  </si>
  <si>
    <t>Easter Raffle</t>
  </si>
  <si>
    <t>Sports Days</t>
  </si>
  <si>
    <t>Summer Fair</t>
  </si>
  <si>
    <t xml:space="preserve">Total </t>
  </si>
  <si>
    <t xml:space="preserve">Other Income </t>
  </si>
  <si>
    <t>Annual</t>
  </si>
  <si>
    <t xml:space="preserve">Giving Machine </t>
  </si>
  <si>
    <t>ASDA CashPot</t>
  </si>
  <si>
    <t>Non-Uniform</t>
  </si>
  <si>
    <t>Stocks Sales</t>
  </si>
  <si>
    <t>Total</t>
  </si>
  <si>
    <t>Other Costs</t>
  </si>
  <si>
    <t xml:space="preserve">Parentkind Membership </t>
  </si>
  <si>
    <t>Small Societies Licence</t>
  </si>
  <si>
    <t xml:space="preserve">Ladies Night Licence </t>
  </si>
  <si>
    <t>Colour Run Powder</t>
  </si>
  <si>
    <t xml:space="preserve">School Costs Funded by FEPS </t>
  </si>
  <si>
    <t xml:space="preserve">Books </t>
  </si>
  <si>
    <t>Ipad Lease</t>
  </si>
  <si>
    <t xml:space="preserve">Yearly Coaches (Y1-Y6) &amp; Reception Visit </t>
  </si>
  <si>
    <t>Gardening Club</t>
  </si>
  <si>
    <t>Wiggle Works - New Intake Event</t>
  </si>
  <si>
    <t>Leavers Hoody's - Galaxy</t>
  </si>
  <si>
    <t xml:space="preserve">Learning Lodge </t>
  </si>
  <si>
    <t>Total to School</t>
  </si>
  <si>
    <t xml:space="preserve">Total Income </t>
  </si>
  <si>
    <t>Total Expediture</t>
  </si>
  <si>
    <t>Closing Bank Balance 31st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</si>
</sst>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_);[Red]\(&quot;£&quot;#,##0.00\)"/>
    <numFmt numFmtId="165" formatCode="&quot;£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0" applyFont="1"/>
    <xf numFmtId="0" fontId="5" fillId="0" borderId="0" xfId="0" applyFont="1"/>
    <xf numFmtId="44" fontId="0" fillId="0" borderId="0" xfId="1" applyFont="1"/>
    <xf numFmtId="44" fontId="6" fillId="0" borderId="0" xfId="1" applyFont="1"/>
    <xf numFmtId="44" fontId="0" fillId="0" borderId="0" xfId="0" applyNumberFormat="1"/>
    <xf numFmtId="17" fontId="0" fillId="0" borderId="0" xfId="0" applyNumberFormat="1"/>
    <xf numFmtId="164" fontId="0" fillId="0" borderId="0" xfId="0" applyNumberFormat="1"/>
    <xf numFmtId="164" fontId="2" fillId="0" borderId="0" xfId="0" applyNumberFormat="1" applyFont="1"/>
    <xf numFmtId="165" fontId="7" fillId="0" borderId="0" xfId="0" applyNumberFormat="1" applyFont="1"/>
    <xf numFmtId="165" fontId="0" fillId="0" borderId="0" xfId="0" applyNumberFormat="1"/>
    <xf numFmtId="0" fontId="3" fillId="0" borderId="0" xfId="0" applyFont="1" applyAlignment="1">
      <alignment horizontal="center"/>
    </xf>
    <xf numFmtId="44" fontId="6" fillId="0" borderId="0" xfId="1" applyFont="1" applyFill="1"/>
    <xf numFmtId="164" fontId="3" fillId="0" borderId="0" xfId="0" applyNumberFormat="1" applyFont="1"/>
    <xf numFmtId="0" fontId="0" fillId="0" borderId="1" xfId="0" applyBorder="1"/>
    <xf numFmtId="44" fontId="8" fillId="0" borderId="1" xfId="0" applyNumberFormat="1" applyFont="1" applyBorder="1"/>
    <xf numFmtId="0" fontId="3" fillId="0" borderId="0" xfId="0" applyFont="1"/>
    <xf numFmtId="0" fontId="0" fillId="0" borderId="0" xfId="0" applyAlignment="1">
      <alignment horizontal="right"/>
    </xf>
    <xf numFmtId="44" fontId="3" fillId="0" borderId="1" xfId="1" applyFont="1" applyBorder="1"/>
    <xf numFmtId="44" fontId="0" fillId="0" borderId="0" xfId="1" applyFont="1" applyBorder="1"/>
    <xf numFmtId="44" fontId="0" fillId="0" borderId="1" xfId="0" applyNumberFormat="1" applyBorder="1"/>
    <xf numFmtId="44" fontId="9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wsis-my.sharepoint.com/personal/debbie_reeves_lscft_nhs_uk/Documents/FEPS/FEPS%202024-25.xlsx" TargetMode="External"/><Relationship Id="rId1" Type="http://schemas.openxmlformats.org/officeDocument/2006/relationships/externalLinkPath" Target="FEPS%20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ending"/>
      <sheetName val="Spending 2023 - 24"/>
      <sheetName val="Income 2023 - 24"/>
      <sheetName val="Report Sept 24 - Aug 25"/>
      <sheetName val="Summer Fair 2025"/>
      <sheetName val="Sports Day"/>
      <sheetName val="Easter Bingo (Family) Mar25"/>
      <sheetName val="Christmas Fair 24"/>
      <sheetName val="Wreath Making"/>
      <sheetName val="Haloween Disco 2024"/>
    </sheetNames>
    <sheetDataSet>
      <sheetData sheetId="0">
        <row r="5">
          <cell r="E5">
            <v>-705</v>
          </cell>
        </row>
        <row r="6">
          <cell r="E6">
            <v>-3943.32</v>
          </cell>
        </row>
        <row r="8">
          <cell r="E8">
            <v>-3082.5</v>
          </cell>
        </row>
        <row r="9">
          <cell r="E9">
            <v>-112.29</v>
          </cell>
        </row>
        <row r="10">
          <cell r="E10">
            <v>-89.21</v>
          </cell>
        </row>
        <row r="11">
          <cell r="E11">
            <v>-300</v>
          </cell>
        </row>
        <row r="12">
          <cell r="E12">
            <v>-812.1</v>
          </cell>
        </row>
        <row r="19">
          <cell r="E19">
            <v>-388.8</v>
          </cell>
        </row>
      </sheetData>
      <sheetData sheetId="1"/>
      <sheetData sheetId="2">
        <row r="14">
          <cell r="C14">
            <v>417.3</v>
          </cell>
        </row>
        <row r="33">
          <cell r="C33">
            <v>64.400000000000006</v>
          </cell>
        </row>
        <row r="36">
          <cell r="C36">
            <v>18</v>
          </cell>
        </row>
      </sheetData>
      <sheetData sheetId="3"/>
      <sheetData sheetId="4">
        <row r="24">
          <cell r="G24">
            <v>3795.89</v>
          </cell>
          <cell r="H24">
            <v>-1610.9400000000003</v>
          </cell>
          <cell r="J24">
            <v>2184.9499999999998</v>
          </cell>
        </row>
      </sheetData>
      <sheetData sheetId="5">
        <row r="6">
          <cell r="G6">
            <v>140.31</v>
          </cell>
        </row>
        <row r="7">
          <cell r="E7">
            <v>209</v>
          </cell>
          <cell r="F7">
            <v>-68.69</v>
          </cell>
        </row>
      </sheetData>
      <sheetData sheetId="6">
        <row r="21">
          <cell r="I21">
            <v>810.24</v>
          </cell>
        </row>
        <row r="29">
          <cell r="I29">
            <v>-226.67000000000002</v>
          </cell>
        </row>
        <row r="35">
          <cell r="I35">
            <v>583.56999999999994</v>
          </cell>
        </row>
        <row r="38">
          <cell r="I38">
            <v>527</v>
          </cell>
        </row>
        <row r="44">
          <cell r="I44">
            <v>-165.26</v>
          </cell>
        </row>
        <row r="46">
          <cell r="I46">
            <v>361.74</v>
          </cell>
        </row>
      </sheetData>
      <sheetData sheetId="7">
        <row r="28">
          <cell r="G28">
            <v>2805.28</v>
          </cell>
          <cell r="H28">
            <v>-714.85</v>
          </cell>
          <cell r="J28">
            <v>2090.4299999999998</v>
          </cell>
        </row>
        <row r="65">
          <cell r="Q65">
            <v>-706.46</v>
          </cell>
        </row>
        <row r="73">
          <cell r="R73">
            <v>1099.1199999999999</v>
          </cell>
        </row>
        <row r="75">
          <cell r="R75">
            <v>392.65999999999985</v>
          </cell>
        </row>
      </sheetData>
      <sheetData sheetId="8">
        <row r="6">
          <cell r="G6">
            <v>567.79999999999995</v>
          </cell>
        </row>
        <row r="15">
          <cell r="G15">
            <v>-330</v>
          </cell>
        </row>
        <row r="17">
          <cell r="G17">
            <v>237.79999999999995</v>
          </cell>
        </row>
      </sheetData>
      <sheetData sheetId="9">
        <row r="14">
          <cell r="G14">
            <v>949.05</v>
          </cell>
        </row>
        <row r="27">
          <cell r="G27">
            <v>-211.19</v>
          </cell>
        </row>
        <row r="29">
          <cell r="G29">
            <v>737.8599999999999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D33D5-8499-4C87-B8DC-7B39A4A84AA3}">
  <sheetPr>
    <pageSetUpPr fitToPage="1"/>
  </sheetPr>
  <dimension ref="B2:P59"/>
  <sheetViews>
    <sheetView tabSelected="1" topLeftCell="A39" zoomScaleNormal="100" workbookViewId="0">
      <selection activeCell="G58" sqref="G58"/>
    </sheetView>
  </sheetViews>
  <sheetFormatPr defaultRowHeight="14.5" x14ac:dyDescent="0.35"/>
  <cols>
    <col min="2" max="2" width="18.1796875" customWidth="1"/>
    <col min="3" max="3" width="36" bestFit="1" customWidth="1"/>
    <col min="5" max="5" width="15.08984375" bestFit="1" customWidth="1"/>
    <col min="6" max="6" width="17.1796875" bestFit="1" customWidth="1"/>
    <col min="7" max="7" width="15.1796875" bestFit="1" customWidth="1"/>
    <col min="15" max="15" width="12.90625" bestFit="1" customWidth="1"/>
  </cols>
  <sheetData>
    <row r="2" spans="2:16" x14ac:dyDescent="0.35">
      <c r="B2" s="1" t="s">
        <v>0</v>
      </c>
    </row>
    <row r="4" spans="2:16" x14ac:dyDescent="0.35">
      <c r="B4" s="2" t="s">
        <v>1</v>
      </c>
      <c r="E4" s="3"/>
      <c r="G4" s="4">
        <v>9250.3799999999992</v>
      </c>
    </row>
    <row r="5" spans="2:16" x14ac:dyDescent="0.35">
      <c r="E5" s="3"/>
    </row>
    <row r="6" spans="2:16" x14ac:dyDescent="0.35">
      <c r="B6" t="s">
        <v>2</v>
      </c>
      <c r="E6" s="3"/>
    </row>
    <row r="7" spans="2:16" x14ac:dyDescent="0.35">
      <c r="B7" t="s">
        <v>3</v>
      </c>
      <c r="E7" s="5"/>
    </row>
    <row r="9" spans="2:16" x14ac:dyDescent="0.35">
      <c r="B9" s="2" t="s">
        <v>4</v>
      </c>
      <c r="J9" s="6"/>
      <c r="L9" s="7"/>
      <c r="M9" s="8"/>
      <c r="N9" s="9"/>
      <c r="O9" s="10"/>
      <c r="P9" s="9"/>
    </row>
    <row r="10" spans="2:16" x14ac:dyDescent="0.35">
      <c r="J10" s="6"/>
      <c r="L10" s="7"/>
      <c r="M10" s="8"/>
      <c r="N10" s="9"/>
      <c r="O10" s="10"/>
      <c r="P10" s="9"/>
    </row>
    <row r="11" spans="2:16" x14ac:dyDescent="0.35">
      <c r="B11" t="s">
        <v>5</v>
      </c>
      <c r="E11" s="11" t="s">
        <v>6</v>
      </c>
      <c r="F11" s="11" t="s">
        <v>7</v>
      </c>
      <c r="G11" s="11" t="s">
        <v>8</v>
      </c>
      <c r="J11" s="6"/>
      <c r="L11" s="7"/>
      <c r="M11" s="8"/>
      <c r="N11" s="9"/>
      <c r="O11" s="10"/>
      <c r="P11" s="9"/>
    </row>
    <row r="13" spans="2:16" x14ac:dyDescent="0.35">
      <c r="B13" s="6">
        <v>45566</v>
      </c>
      <c r="C13" t="s">
        <v>9</v>
      </c>
      <c r="E13" s="4">
        <f>'[1]Haloween Disco 2024'!G14</f>
        <v>949.05</v>
      </c>
      <c r="F13" s="4">
        <f>'[1]Haloween Disco 2024'!G27</f>
        <v>-211.19</v>
      </c>
      <c r="G13" s="4">
        <f>'[1]Haloween Disco 2024'!G29</f>
        <v>737.8599999999999</v>
      </c>
      <c r="O13" s="4"/>
    </row>
    <row r="14" spans="2:16" x14ac:dyDescent="0.35">
      <c r="B14" s="6">
        <v>45566</v>
      </c>
      <c r="C14" t="s">
        <v>10</v>
      </c>
      <c r="E14" s="4">
        <v>41</v>
      </c>
      <c r="F14" s="4" t="s">
        <v>11</v>
      </c>
      <c r="G14" s="4">
        <v>41</v>
      </c>
    </row>
    <row r="15" spans="2:16" x14ac:dyDescent="0.35">
      <c r="B15" s="6">
        <v>45566</v>
      </c>
      <c r="C15" t="s">
        <v>12</v>
      </c>
      <c r="E15" s="4">
        <v>89.5</v>
      </c>
      <c r="F15" s="4" t="s">
        <v>11</v>
      </c>
      <c r="G15" s="4">
        <v>89.5</v>
      </c>
    </row>
    <row r="16" spans="2:16" x14ac:dyDescent="0.35">
      <c r="B16" s="6">
        <v>45597</v>
      </c>
      <c r="C16" t="s">
        <v>13</v>
      </c>
      <c r="E16" s="4">
        <f>'[1]Wreath Making'!G6</f>
        <v>567.79999999999995</v>
      </c>
      <c r="F16" s="4">
        <f>'[1]Wreath Making'!G15</f>
        <v>-330</v>
      </c>
      <c r="G16" s="4">
        <f>'[1]Wreath Making'!G17</f>
        <v>237.79999999999995</v>
      </c>
    </row>
    <row r="17" spans="2:8" x14ac:dyDescent="0.35">
      <c r="B17" s="6">
        <v>44896</v>
      </c>
      <c r="C17" t="s">
        <v>14</v>
      </c>
      <c r="E17" s="12">
        <f>'[1]Christmas Fair 24'!R73</f>
        <v>1099.1199999999999</v>
      </c>
      <c r="F17" s="12">
        <f>'[1]Christmas Fair 24'!Q65</f>
        <v>-706.46</v>
      </c>
      <c r="G17" s="12">
        <f>'[1]Christmas Fair 24'!R75</f>
        <v>392.65999999999985</v>
      </c>
    </row>
    <row r="18" spans="2:8" x14ac:dyDescent="0.35">
      <c r="B18" s="6">
        <v>45261</v>
      </c>
      <c r="C18" t="s">
        <v>15</v>
      </c>
      <c r="E18" s="12">
        <f>'[1]Christmas Fair 24'!G28</f>
        <v>2805.28</v>
      </c>
      <c r="F18" s="12">
        <f>'[1]Christmas Fair 24'!H28</f>
        <v>-714.85</v>
      </c>
      <c r="G18" s="12">
        <f>'[1]Christmas Fair 24'!J28</f>
        <v>2090.4299999999998</v>
      </c>
    </row>
    <row r="19" spans="2:8" x14ac:dyDescent="0.35">
      <c r="B19" s="6">
        <v>45352</v>
      </c>
      <c r="C19" t="s">
        <v>16</v>
      </c>
      <c r="E19" s="12">
        <f>'[1]Easter Bingo (Family) Mar25'!I21</f>
        <v>810.24</v>
      </c>
      <c r="F19" s="12">
        <f>'[1]Easter Bingo (Family) Mar25'!I29</f>
        <v>-226.67000000000002</v>
      </c>
      <c r="G19" s="12">
        <f>'[1]Easter Bingo (Family) Mar25'!I35</f>
        <v>583.56999999999994</v>
      </c>
    </row>
    <row r="20" spans="2:8" x14ac:dyDescent="0.35">
      <c r="B20" s="6">
        <v>45352</v>
      </c>
      <c r="C20" t="s">
        <v>17</v>
      </c>
      <c r="E20" s="12">
        <f>'[1]Easter Bingo (Family) Mar25'!I38</f>
        <v>527</v>
      </c>
      <c r="F20" s="12">
        <f>'[1]Easter Bingo (Family) Mar25'!I44</f>
        <v>-165.26</v>
      </c>
      <c r="G20" s="12">
        <f>'[1]Easter Bingo (Family) Mar25'!I46</f>
        <v>361.74</v>
      </c>
    </row>
    <row r="21" spans="2:8" x14ac:dyDescent="0.35">
      <c r="B21" s="6">
        <v>45778</v>
      </c>
      <c r="C21" t="s">
        <v>18</v>
      </c>
      <c r="E21" s="12">
        <f>'[1]Sports Day'!E7</f>
        <v>209</v>
      </c>
      <c r="F21" s="12">
        <f>'[1]Sports Day'!F7</f>
        <v>-68.69</v>
      </c>
      <c r="G21" s="12">
        <f>'[1]Sports Day'!G6</f>
        <v>140.31</v>
      </c>
    </row>
    <row r="22" spans="2:8" x14ac:dyDescent="0.35">
      <c r="B22" s="6">
        <v>45444</v>
      </c>
      <c r="C22" t="s">
        <v>19</v>
      </c>
      <c r="E22" s="12">
        <f>'[1]Summer Fair 2025'!G24</f>
        <v>3795.89</v>
      </c>
      <c r="F22" s="12">
        <f>'[1]Summer Fair 2025'!H24</f>
        <v>-1610.9400000000003</v>
      </c>
      <c r="G22" s="12">
        <f>'[1]Summer Fair 2025'!J24</f>
        <v>2184.9499999999998</v>
      </c>
      <c r="H22" s="13"/>
    </row>
    <row r="23" spans="2:8" ht="15" thickBot="1" x14ac:dyDescent="0.4">
      <c r="B23" s="14" t="s">
        <v>20</v>
      </c>
      <c r="E23" s="15">
        <f>SUM(E13:E22)</f>
        <v>10893.88</v>
      </c>
      <c r="F23" s="15">
        <f>SUM(F13:F22)</f>
        <v>-4034.0600000000004</v>
      </c>
      <c r="G23" s="15">
        <f>SUM(G13:G22)</f>
        <v>6859.82</v>
      </c>
    </row>
    <row r="24" spans="2:8" ht="15" thickTop="1" x14ac:dyDescent="0.35"/>
    <row r="25" spans="2:8" x14ac:dyDescent="0.35">
      <c r="B25" s="16" t="s">
        <v>21</v>
      </c>
    </row>
    <row r="26" spans="2:8" x14ac:dyDescent="0.35">
      <c r="B26" s="17" t="s">
        <v>22</v>
      </c>
      <c r="C26" t="s">
        <v>23</v>
      </c>
      <c r="D26" s="3"/>
      <c r="E26" s="3"/>
      <c r="F26" s="3"/>
      <c r="G26" s="5">
        <f>'[1]Income 2023 - 24'!C33</f>
        <v>64.400000000000006</v>
      </c>
    </row>
    <row r="27" spans="2:8" x14ac:dyDescent="0.35">
      <c r="B27" s="6">
        <v>45717</v>
      </c>
      <c r="C27" t="s">
        <v>24</v>
      </c>
      <c r="F27" s="3"/>
      <c r="G27" s="5">
        <v>218.56</v>
      </c>
    </row>
    <row r="28" spans="2:8" x14ac:dyDescent="0.35">
      <c r="B28" s="17" t="s">
        <v>22</v>
      </c>
      <c r="C28" t="s">
        <v>25</v>
      </c>
      <c r="G28" s="5">
        <f>'[1]Income 2023 - 24'!C14</f>
        <v>417.3</v>
      </c>
    </row>
    <row r="29" spans="2:8" x14ac:dyDescent="0.35">
      <c r="B29" s="17" t="s">
        <v>22</v>
      </c>
      <c r="C29" t="s">
        <v>26</v>
      </c>
      <c r="G29" s="5">
        <f>'[1]Income 2023 - 24'!C36</f>
        <v>18</v>
      </c>
    </row>
    <row r="30" spans="2:8" x14ac:dyDescent="0.35">
      <c r="G30" s="5"/>
    </row>
    <row r="31" spans="2:8" ht="15" thickBot="1" x14ac:dyDescent="0.4">
      <c r="B31" s="14" t="s">
        <v>27</v>
      </c>
      <c r="F31" s="3"/>
      <c r="G31" s="18">
        <f>SUM(G26:G29)</f>
        <v>718.26</v>
      </c>
    </row>
    <row r="32" spans="2:8" ht="15" thickTop="1" x14ac:dyDescent="0.35">
      <c r="E32" s="19"/>
      <c r="F32" s="3"/>
    </row>
    <row r="33" spans="2:7" x14ac:dyDescent="0.35">
      <c r="B33" s="16" t="s">
        <v>28</v>
      </c>
      <c r="E33" s="3"/>
      <c r="F33" s="3"/>
    </row>
    <row r="34" spans="2:7" x14ac:dyDescent="0.35">
      <c r="C34" t="s">
        <v>29</v>
      </c>
      <c r="G34" s="3">
        <v>-162</v>
      </c>
    </row>
    <row r="35" spans="2:7" x14ac:dyDescent="0.35">
      <c r="C35" t="s">
        <v>30</v>
      </c>
      <c r="G35" s="3">
        <v>-20</v>
      </c>
    </row>
    <row r="36" spans="2:7" x14ac:dyDescent="0.35">
      <c r="C36" t="s">
        <v>31</v>
      </c>
      <c r="G36" s="3">
        <v>-21</v>
      </c>
    </row>
    <row r="37" spans="2:7" x14ac:dyDescent="0.35">
      <c r="C37" t="s">
        <v>32</v>
      </c>
      <c r="G37" s="3">
        <f>[1]Spending!E19</f>
        <v>-388.8</v>
      </c>
    </row>
    <row r="38" spans="2:7" x14ac:dyDescent="0.35">
      <c r="G38" s="3"/>
    </row>
    <row r="39" spans="2:7" ht="15" thickBot="1" x14ac:dyDescent="0.4">
      <c r="B39" s="14" t="s">
        <v>27</v>
      </c>
      <c r="G39" s="18">
        <f>SUM(G34:G38)</f>
        <v>-591.79999999999995</v>
      </c>
    </row>
    <row r="40" spans="2:7" ht="15" thickTop="1" x14ac:dyDescent="0.35">
      <c r="D40" s="3"/>
      <c r="E40" s="3"/>
      <c r="F40" s="3"/>
    </row>
    <row r="41" spans="2:7" x14ac:dyDescent="0.35">
      <c r="B41" s="16" t="s">
        <v>33</v>
      </c>
    </row>
    <row r="43" spans="2:7" x14ac:dyDescent="0.35">
      <c r="C43" t="s">
        <v>34</v>
      </c>
      <c r="G43" s="5">
        <f>[1]Spending!E5</f>
        <v>-705</v>
      </c>
    </row>
    <row r="44" spans="2:7" x14ac:dyDescent="0.35">
      <c r="C44" t="s">
        <v>35</v>
      </c>
      <c r="G44" s="4">
        <f>[1]Spending!E6</f>
        <v>-3943.32</v>
      </c>
    </row>
    <row r="45" spans="2:7" x14ac:dyDescent="0.35">
      <c r="C45" t="s">
        <v>36</v>
      </c>
      <c r="G45" s="4">
        <v>-2540</v>
      </c>
    </row>
    <row r="46" spans="2:7" x14ac:dyDescent="0.35">
      <c r="C46" t="s">
        <v>37</v>
      </c>
      <c r="G46" s="4">
        <f>SUM([1]Spending!E9:E10)</f>
        <v>-201.5</v>
      </c>
    </row>
    <row r="47" spans="2:7" x14ac:dyDescent="0.35">
      <c r="C47" t="s">
        <v>38</v>
      </c>
      <c r="G47" s="4">
        <f>[1]Spending!E11</f>
        <v>-300</v>
      </c>
    </row>
    <row r="48" spans="2:7" x14ac:dyDescent="0.35">
      <c r="C48" t="s">
        <v>39</v>
      </c>
      <c r="G48" s="4">
        <f>[1]Spending!E12</f>
        <v>-812.1</v>
      </c>
    </row>
    <row r="49" spans="2:7" x14ac:dyDescent="0.35">
      <c r="C49" t="s">
        <v>40</v>
      </c>
      <c r="G49" s="4">
        <f>[1]Spending!E8</f>
        <v>-3082.5</v>
      </c>
    </row>
    <row r="50" spans="2:7" x14ac:dyDescent="0.35">
      <c r="G50" s="4"/>
    </row>
    <row r="51" spans="2:7" ht="15" thickBot="1" x14ac:dyDescent="0.4">
      <c r="B51" s="14" t="s">
        <v>41</v>
      </c>
      <c r="G51" s="18">
        <f>SUM(G43:G49)</f>
        <v>-11584.42</v>
      </c>
    </row>
    <row r="52" spans="2:7" ht="15" thickTop="1" x14ac:dyDescent="0.35"/>
    <row r="53" spans="2:7" x14ac:dyDescent="0.35">
      <c r="B53" t="s">
        <v>42</v>
      </c>
      <c r="E53" s="5"/>
      <c r="G53" s="5">
        <f>SUM(G23+G31)</f>
        <v>7578.08</v>
      </c>
    </row>
    <row r="54" spans="2:7" ht="15" thickBot="1" x14ac:dyDescent="0.4">
      <c r="B54" t="s">
        <v>43</v>
      </c>
      <c r="G54" s="20">
        <f>SUM(G51+G39)</f>
        <v>-12176.22</v>
      </c>
    </row>
    <row r="55" spans="2:7" ht="15" thickTop="1" x14ac:dyDescent="0.35"/>
    <row r="56" spans="2:7" ht="15" thickBot="1" x14ac:dyDescent="0.4">
      <c r="B56" t="s">
        <v>44</v>
      </c>
      <c r="G56" s="21">
        <v>4710.4799999999996</v>
      </c>
    </row>
    <row r="57" spans="2:7" ht="15" thickTop="1" x14ac:dyDescent="0.35"/>
    <row r="58" spans="2:7" x14ac:dyDescent="0.35">
      <c r="G58" s="5">
        <f>SUM(G4+G23+G31+G39+G51)</f>
        <v>4652.24</v>
      </c>
    </row>
    <row r="59" spans="2:7" x14ac:dyDescent="0.35">
      <c r="G59" s="5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3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 Sept 24 - Aug 25</vt:lpstr>
    </vt:vector>
  </TitlesOfParts>
  <Company>Lancashire and South Cumbria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Reeves Debbie (LSCFT)</dc:creator>
  <cp:lastModifiedBy>Reeves Debbie (LSCFT)</cp:lastModifiedBy>
  <dcterms:created xsi:type="dcterms:W3CDTF">2025-09-30T14:56:16Z</dcterms:created>
  <dcterms:modified xsi:type="dcterms:W3CDTF">2025-09-30T14:57:27Z</dcterms:modified>
</cp:coreProperties>
</file>