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ighgreenprimaryschool-my.sharepoint.com/personal/lrawlings_highgreen_sheffield_sch_uk/Documents/desktop/School Website/Governors/"/>
    </mc:Choice>
  </mc:AlternateContent>
  <xr:revisionPtr revIDLastSave="0" documentId="8_{5E9CD973-C2B8-45BE-A46B-277EB6CEE2EB}" xr6:coauthVersionLast="47" xr6:coauthVersionMax="47" xr10:uidLastSave="{00000000-0000-0000-0000-000000000000}"/>
  <bookViews>
    <workbookView xWindow="-120" yWindow="-120" windowWidth="29040" windowHeight="15720" xr2:uid="{E6AF01FC-345D-40A3-B925-B9DB9B1EC133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9" i="1" l="1"/>
  <c r="X49" i="1" s="1"/>
  <c r="W48" i="1"/>
  <c r="X48" i="1" s="1"/>
  <c r="W47" i="1"/>
  <c r="X47" i="1" s="1"/>
  <c r="W46" i="1"/>
  <c r="X46" i="1" s="1"/>
  <c r="W39" i="1"/>
  <c r="X39" i="1" s="1"/>
  <c r="W38" i="1"/>
  <c r="X38" i="1" s="1"/>
  <c r="W35" i="1"/>
  <c r="X35" i="1" s="1"/>
  <c r="W34" i="1"/>
  <c r="X34" i="1" s="1"/>
  <c r="W33" i="1"/>
  <c r="X33" i="1" s="1"/>
  <c r="W32" i="1"/>
  <c r="X32" i="1" s="1"/>
  <c r="W31" i="1"/>
  <c r="X31" i="1" s="1"/>
  <c r="W30" i="1"/>
  <c r="X30" i="1" s="1"/>
  <c r="W29" i="1"/>
  <c r="X29" i="1" s="1"/>
  <c r="W28" i="1"/>
  <c r="X28" i="1" s="1"/>
  <c r="W27" i="1"/>
  <c r="X27" i="1" s="1"/>
  <c r="W26" i="1"/>
  <c r="X26" i="1" s="1"/>
  <c r="V41" i="1"/>
  <c r="V21" i="1"/>
  <c r="T63" i="1"/>
  <c r="R63" i="1"/>
  <c r="P63" i="1"/>
  <c r="N63" i="1"/>
  <c r="L63" i="1"/>
  <c r="J63" i="1"/>
  <c r="H63" i="1"/>
  <c r="F63" i="1"/>
  <c r="D63" i="1"/>
  <c r="T41" i="1"/>
  <c r="R41" i="1"/>
  <c r="P41" i="1"/>
  <c r="N41" i="1"/>
  <c r="L41" i="1"/>
  <c r="J41" i="1"/>
  <c r="H41" i="1"/>
  <c r="F41" i="1"/>
  <c r="D41" i="1"/>
  <c r="D21" i="1"/>
  <c r="W61" i="1"/>
  <c r="X61" i="1" s="1"/>
  <c r="W60" i="1"/>
  <c r="X60" i="1" s="1"/>
  <c r="W57" i="1"/>
  <c r="X57" i="1" s="1"/>
  <c r="W56" i="1"/>
  <c r="X56" i="1" s="1"/>
  <c r="W55" i="1"/>
  <c r="X55" i="1" s="1"/>
  <c r="W54" i="1"/>
  <c r="X54" i="1" s="1"/>
  <c r="W53" i="1"/>
  <c r="X53" i="1" s="1"/>
  <c r="W52" i="1"/>
  <c r="X52" i="1" s="1"/>
  <c r="W51" i="1"/>
  <c r="X51" i="1" s="1"/>
  <c r="W50" i="1"/>
  <c r="T21" i="1"/>
  <c r="R21" i="1"/>
  <c r="P21" i="1"/>
  <c r="N21" i="1"/>
  <c r="L21" i="1"/>
  <c r="J21" i="1"/>
  <c r="H21" i="1"/>
  <c r="F21" i="1"/>
  <c r="W15" i="1"/>
  <c r="X15" i="1" s="1"/>
  <c r="W14" i="1"/>
  <c r="X14" i="1" s="1"/>
  <c r="W19" i="1"/>
  <c r="X19" i="1" s="1"/>
  <c r="W18" i="1"/>
  <c r="X18" i="1" s="1"/>
  <c r="W63" i="1" l="1"/>
  <c r="X50" i="1"/>
  <c r="W13" i="1"/>
  <c r="X13" i="1" s="1"/>
  <c r="W10" i="1"/>
  <c r="X10" i="1" s="1"/>
  <c r="W9" i="1"/>
  <c r="X9" i="1" s="1"/>
  <c r="W12" i="1"/>
  <c r="X12" i="1" s="1"/>
  <c r="W11" i="1"/>
  <c r="X11" i="1" s="1"/>
  <c r="W8" i="1"/>
  <c r="X8" i="1" s="1"/>
  <c r="W7" i="1"/>
  <c r="X7" i="1" s="1"/>
  <c r="W6" i="1"/>
  <c r="X6" i="1" s="1"/>
  <c r="W5" i="1"/>
  <c r="X5" i="1" s="1"/>
  <c r="W4" i="1"/>
  <c r="X4" i="1" s="1"/>
  <c r="W3" i="1"/>
  <c r="X3" i="1" s="1"/>
  <c r="W21" i="1" l="1"/>
  <c r="W41" i="1"/>
</calcChain>
</file>

<file path=xl/sharedStrings.xml><?xml version="1.0" encoding="utf-8"?>
<sst xmlns="http://schemas.openxmlformats.org/spreadsheetml/2006/main" count="249" uniqueCount="89">
  <si>
    <t>GOVERNOR ATTENDANCE 2023 - 2024</t>
  </si>
  <si>
    <t>GOVERNOR</t>
  </si>
  <si>
    <t>DATE</t>
  </si>
  <si>
    <t xml:space="preserve">STRATEGIC </t>
  </si>
  <si>
    <t>EXTRA-ORDINARY</t>
  </si>
  <si>
    <t>FULL</t>
  </si>
  <si>
    <t>QA Review - Assessment</t>
  </si>
  <si>
    <t>QA Review - Maths</t>
  </si>
  <si>
    <t>QA Review - SEND</t>
  </si>
  <si>
    <t>Total Attendance</t>
  </si>
  <si>
    <t>% Attendance</t>
  </si>
  <si>
    <t>Comments</t>
  </si>
  <si>
    <t>SALLY GREEN</t>
  </si>
  <si>
    <t>12.09.23</t>
  </si>
  <si>
    <t>22.11.23</t>
  </si>
  <si>
    <t>05.12.23</t>
  </si>
  <si>
    <t>16.01.24</t>
  </si>
  <si>
    <t>30.01.24</t>
  </si>
  <si>
    <t>27.03.24</t>
  </si>
  <si>
    <t>05.03.24 (Postponed)</t>
  </si>
  <si>
    <t>16.04.24</t>
  </si>
  <si>
    <t>11.06.24</t>
  </si>
  <si>
    <t>16.07.24</t>
  </si>
  <si>
    <r>
      <t xml:space="preserve">Re-appointed </t>
    </r>
    <r>
      <rPr>
        <b/>
        <sz val="11"/>
        <rFont val="Calibri"/>
        <family val="2"/>
        <scheme val="minor"/>
      </rPr>
      <t>Co-opted</t>
    </r>
    <r>
      <rPr>
        <sz val="11"/>
        <rFont val="Calibri"/>
        <family val="2"/>
        <scheme val="minor"/>
      </rPr>
      <t xml:space="preserve"> 17.07.23 </t>
    </r>
    <r>
      <rPr>
        <b/>
        <i/>
        <sz val="11"/>
        <rFont val="Calibri"/>
        <family val="2"/>
        <scheme val="minor"/>
      </rPr>
      <t>(Term of Office July 27)</t>
    </r>
    <r>
      <rPr>
        <sz val="11"/>
        <rFont val="Calibri"/>
        <family val="2"/>
        <scheme val="minor"/>
      </rPr>
      <t xml:space="preserve"> Resigned 01.04.24</t>
    </r>
  </si>
  <si>
    <t>SONJA SHAW</t>
  </si>
  <si>
    <r>
      <t xml:space="preserve">Appointed </t>
    </r>
    <r>
      <rPr>
        <b/>
        <sz val="11"/>
        <color theme="1"/>
        <rFont val="Calibri"/>
        <family val="2"/>
        <scheme val="minor"/>
      </rPr>
      <t>Parent</t>
    </r>
    <r>
      <rPr>
        <sz val="11"/>
        <color theme="1"/>
        <rFont val="Calibri"/>
        <family val="2"/>
        <scheme val="minor"/>
      </rPr>
      <t xml:space="preserve"> Gov  22.11.23 </t>
    </r>
    <r>
      <rPr>
        <b/>
        <i/>
        <sz val="11"/>
        <color theme="1"/>
        <rFont val="Calibri"/>
        <family val="2"/>
        <scheme val="minor"/>
      </rPr>
      <t>(Term of Office Nov 27)</t>
    </r>
  </si>
  <si>
    <t>DIANE SMALES</t>
  </si>
  <si>
    <t>HT Governor - ongoing</t>
  </si>
  <si>
    <t>EMMA FRIEND</t>
  </si>
  <si>
    <r>
      <t xml:space="preserve">Appointed </t>
    </r>
    <r>
      <rPr>
        <b/>
        <sz val="11"/>
        <rFont val="Calibri"/>
        <family val="2"/>
        <scheme val="minor"/>
      </rPr>
      <t>Parent</t>
    </r>
    <r>
      <rPr>
        <sz val="11"/>
        <rFont val="Calibri"/>
        <family val="2"/>
        <scheme val="minor"/>
      </rPr>
      <t xml:space="preserve"> Gov 08.12.20. </t>
    </r>
    <r>
      <rPr>
        <b/>
        <i/>
        <sz val="11"/>
        <rFont val="Calibri"/>
        <family val="2"/>
        <scheme val="minor"/>
      </rPr>
      <t>(Term of Office Dec 24)</t>
    </r>
    <r>
      <rPr>
        <sz val="11"/>
        <rFont val="Calibri"/>
        <family val="2"/>
        <scheme val="minor"/>
      </rPr>
      <t xml:space="preserve"> Resigned 25.02.24</t>
    </r>
  </si>
  <si>
    <t>SARAH MERCER</t>
  </si>
  <si>
    <r>
      <t xml:space="preserve">Appointed </t>
    </r>
    <r>
      <rPr>
        <b/>
        <sz val="11"/>
        <rFont val="Calibri"/>
        <family val="2"/>
        <scheme val="minor"/>
      </rPr>
      <t>Parent</t>
    </r>
    <r>
      <rPr>
        <sz val="11"/>
        <rFont val="Calibri"/>
        <family val="2"/>
        <scheme val="minor"/>
      </rPr>
      <t xml:space="preserve"> Gov 14.12.22. </t>
    </r>
    <r>
      <rPr>
        <b/>
        <i/>
        <sz val="11"/>
        <rFont val="Calibri"/>
        <family val="2"/>
        <scheme val="minor"/>
      </rPr>
      <t>(Term of Office Dec 26)</t>
    </r>
    <r>
      <rPr>
        <i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Resigned 01.03.24</t>
    </r>
  </si>
  <si>
    <t>MARGARET MCKIE</t>
  </si>
  <si>
    <t>PAUL JOHNSON</t>
  </si>
  <si>
    <t>x</t>
  </si>
  <si>
    <t>MATTHEW EVANS</t>
  </si>
  <si>
    <t>NICKIE BEAL</t>
  </si>
  <si>
    <r>
      <t xml:space="preserve">Appointed </t>
    </r>
    <r>
      <rPr>
        <b/>
        <sz val="11"/>
        <color theme="1"/>
        <rFont val="Calibri"/>
        <family val="2"/>
        <scheme val="minor"/>
      </rPr>
      <t>Staff</t>
    </r>
    <r>
      <rPr>
        <sz val="11"/>
        <color theme="1"/>
        <rFont val="Calibri"/>
        <family val="2"/>
        <scheme val="minor"/>
      </rPr>
      <t xml:space="preserve"> Gov 14.12.22 </t>
    </r>
    <r>
      <rPr>
        <b/>
        <i/>
        <sz val="11"/>
        <color theme="1"/>
        <rFont val="Calibri"/>
        <family val="2"/>
        <scheme val="minor"/>
      </rPr>
      <t>(Term of Office Dec 26)</t>
    </r>
  </si>
  <si>
    <t>JULIE ROBERTS</t>
  </si>
  <si>
    <r>
      <rPr>
        <sz val="11"/>
        <color rgb="FF000000"/>
        <rFont val="Calibri"/>
        <family val="2"/>
      </rPr>
      <t xml:space="preserve">Re-appointed </t>
    </r>
    <r>
      <rPr>
        <b/>
        <sz val="11"/>
        <color rgb="FF000000"/>
        <rFont val="Calibri"/>
        <family val="2"/>
      </rPr>
      <t>Co-opted</t>
    </r>
    <r>
      <rPr>
        <sz val="11"/>
        <color rgb="FF000000"/>
        <rFont val="Calibri"/>
        <family val="2"/>
      </rPr>
      <t xml:space="preserve"> Gov 14.12.22 </t>
    </r>
    <r>
      <rPr>
        <b/>
        <i/>
        <sz val="11"/>
        <color rgb="FF000000"/>
        <rFont val="Calibri"/>
        <family val="2"/>
      </rPr>
      <t>(Term of Office Dec 26)</t>
    </r>
  </si>
  <si>
    <t>MICHELE JONES</t>
  </si>
  <si>
    <r>
      <t xml:space="preserve">Appointed </t>
    </r>
    <r>
      <rPr>
        <b/>
        <sz val="11"/>
        <rFont val="Calibri"/>
        <family val="2"/>
        <scheme val="minor"/>
      </rPr>
      <t>Co-opted</t>
    </r>
    <r>
      <rPr>
        <sz val="11"/>
        <rFont val="Calibri"/>
        <family val="2"/>
        <scheme val="minor"/>
      </rPr>
      <t xml:space="preserve"> 17.07.23. </t>
    </r>
    <r>
      <rPr>
        <b/>
        <i/>
        <sz val="11"/>
        <rFont val="Calibri"/>
        <family val="2"/>
        <scheme val="minor"/>
      </rPr>
      <t>(Term of Office July 27)</t>
    </r>
    <r>
      <rPr>
        <sz val="11"/>
        <rFont val="Calibri"/>
        <family val="2"/>
        <scheme val="minor"/>
      </rPr>
      <t xml:space="preserve"> Resigned 22.10.23</t>
    </r>
  </si>
  <si>
    <t>KIRSTY SENIOR</t>
  </si>
  <si>
    <r>
      <t xml:space="preserve">Appointed </t>
    </r>
    <r>
      <rPr>
        <b/>
        <sz val="11"/>
        <color theme="1"/>
        <rFont val="Calibri"/>
        <family val="2"/>
        <scheme val="minor"/>
      </rPr>
      <t>Parent</t>
    </r>
    <r>
      <rPr>
        <sz val="11"/>
        <color theme="1"/>
        <rFont val="Calibri"/>
        <family val="2"/>
        <scheme val="minor"/>
      </rPr>
      <t xml:space="preserve"> Gov 16.04.24 </t>
    </r>
    <r>
      <rPr>
        <b/>
        <i/>
        <sz val="11"/>
        <color theme="1"/>
        <rFont val="Calibri"/>
        <family val="2"/>
        <scheme val="minor"/>
      </rPr>
      <t>(Term of Office April 28)</t>
    </r>
  </si>
  <si>
    <t>CARLY HOBBS</t>
  </si>
  <si>
    <t>ASSOCIATE MEMBERS</t>
  </si>
  <si>
    <t>DAWN ALDRIDGE</t>
  </si>
  <si>
    <t>Elected Associate Member 05.12.23 + voting rights on Strategic 23/24</t>
  </si>
  <si>
    <t>LUCY HARDING</t>
  </si>
  <si>
    <t>Total</t>
  </si>
  <si>
    <t>GOVERNOR ATTENDANCE 2024 - 2025</t>
  </si>
  <si>
    <t>STEVE MIDDLETON</t>
  </si>
  <si>
    <t>WILL READ</t>
  </si>
  <si>
    <r>
      <t xml:space="preserve">Appointed 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 xml:space="preserve"> Gov  22.11.23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(Term of Office Nov 27)</t>
    </r>
    <r>
      <rPr>
        <sz val="11"/>
        <color theme="1"/>
        <rFont val="Calibri"/>
        <family val="2"/>
        <scheme val="minor"/>
      </rPr>
      <t xml:space="preserve"> CHAIR from Jan 2025</t>
    </r>
  </si>
  <si>
    <t>05.02.25</t>
  </si>
  <si>
    <t>23.10.24</t>
  </si>
  <si>
    <t>26.03.25</t>
  </si>
  <si>
    <t>GOVERNOR ATTENDANCE 2025 - 2026</t>
  </si>
  <si>
    <t>11.12.24</t>
  </si>
  <si>
    <t>16.07.25</t>
  </si>
  <si>
    <t>Ratifaction of new HT</t>
  </si>
  <si>
    <t>05.03.25</t>
  </si>
  <si>
    <r>
      <t xml:space="preserve">Appointed Co-opted Governor 23.10.24 </t>
    </r>
    <r>
      <rPr>
        <b/>
        <i/>
        <sz val="11"/>
        <color theme="1"/>
        <rFont val="Calibri"/>
        <family val="2"/>
        <scheme val="minor"/>
      </rPr>
      <t>(Term of office - 22.10.28)</t>
    </r>
  </si>
  <si>
    <t>No Vote</t>
  </si>
  <si>
    <t>Elected Associate Member 05.12.23 + voting rights on Strategic 24/25</t>
  </si>
  <si>
    <t>Elected Associate Member 05.12.23 + voting rights on Strategic 25/26</t>
  </si>
  <si>
    <t>Appointed HT 01.09.25</t>
  </si>
  <si>
    <r>
      <t xml:space="preserve">Appointed </t>
    </r>
    <r>
      <rPr>
        <b/>
        <sz val="11"/>
        <color theme="1"/>
        <rFont val="Calibri"/>
        <family val="2"/>
        <scheme val="minor"/>
      </rPr>
      <t xml:space="preserve">Parent </t>
    </r>
    <r>
      <rPr>
        <sz val="11"/>
        <color theme="1"/>
        <rFont val="Calibri"/>
        <family val="2"/>
        <scheme val="minor"/>
      </rPr>
      <t xml:space="preserve">Gov 22.11.23 </t>
    </r>
    <r>
      <rPr>
        <b/>
        <sz val="11"/>
        <color theme="1"/>
        <rFont val="Calibri"/>
        <family val="2"/>
        <scheme val="minor"/>
      </rPr>
      <t>(Term of Office Nov 27)</t>
    </r>
    <r>
      <rPr>
        <sz val="11"/>
        <color theme="1"/>
        <rFont val="Calibri"/>
        <family val="2"/>
        <scheme val="minor"/>
      </rPr>
      <t xml:space="preserve"> Resigned 16.05.24</t>
    </r>
  </si>
  <si>
    <t>HT Governor - Retired from 31.08.25</t>
  </si>
  <si>
    <r>
      <t xml:space="preserve">Appointed </t>
    </r>
    <r>
      <rPr>
        <b/>
        <sz val="11"/>
        <color theme="1"/>
        <rFont val="Calibri"/>
        <family val="2"/>
        <scheme val="minor"/>
      </rPr>
      <t>Parent</t>
    </r>
    <r>
      <rPr>
        <sz val="11"/>
        <color theme="1"/>
        <rFont val="Calibri"/>
        <family val="2"/>
        <scheme val="minor"/>
      </rPr>
      <t xml:space="preserve"> Gov 16.04.24 </t>
    </r>
    <r>
      <rPr>
        <b/>
        <i/>
        <sz val="11"/>
        <color theme="1"/>
        <rFont val="Calibri"/>
        <family val="2"/>
        <scheme val="minor"/>
      </rPr>
      <t>(Term of Office 15.04.28)</t>
    </r>
  </si>
  <si>
    <r>
      <t xml:space="preserve">Re-appointed </t>
    </r>
    <r>
      <rPr>
        <b/>
        <sz val="11"/>
        <color rgb="FF000000"/>
        <rFont val="Calibri"/>
        <family val="2"/>
      </rPr>
      <t>Co-opted</t>
    </r>
    <r>
      <rPr>
        <sz val="11"/>
        <color rgb="FF000000"/>
        <rFont val="Calibri"/>
        <family val="2"/>
      </rPr>
      <t xml:space="preserve"> Gov 14.12.22 </t>
    </r>
    <r>
      <rPr>
        <b/>
        <i/>
        <sz val="11"/>
        <color rgb="FF000000"/>
        <rFont val="Calibri"/>
        <family val="2"/>
      </rPr>
      <t>(Term of Office 13.12.26)</t>
    </r>
  </si>
  <si>
    <r>
      <t xml:space="preserve">Appointed </t>
    </r>
    <r>
      <rPr>
        <b/>
        <sz val="11"/>
        <color theme="1"/>
        <rFont val="Calibri"/>
        <family val="2"/>
        <scheme val="minor"/>
      </rPr>
      <t>Parent</t>
    </r>
    <r>
      <rPr>
        <sz val="11"/>
        <color theme="1"/>
        <rFont val="Calibri"/>
        <family val="2"/>
        <scheme val="minor"/>
      </rPr>
      <t xml:space="preserve"> Gov  22.11.23 </t>
    </r>
    <r>
      <rPr>
        <b/>
        <i/>
        <sz val="11"/>
        <color theme="1"/>
        <rFont val="Calibri"/>
        <family val="2"/>
        <scheme val="minor"/>
      </rPr>
      <t>(Term of Office 21.11.27)</t>
    </r>
  </si>
  <si>
    <r>
      <t xml:space="preserve">Re-appointed </t>
    </r>
    <r>
      <rPr>
        <b/>
        <sz val="11"/>
        <color theme="1"/>
        <rFont val="Calibri"/>
        <family val="2"/>
        <scheme val="minor"/>
      </rPr>
      <t>Co-opted</t>
    </r>
    <r>
      <rPr>
        <sz val="11"/>
        <color theme="1"/>
        <rFont val="Calibri"/>
        <family val="2"/>
        <scheme val="minor"/>
      </rPr>
      <t xml:space="preserve"> 12.07.23 </t>
    </r>
    <r>
      <rPr>
        <b/>
        <i/>
        <sz val="11"/>
        <color theme="1"/>
        <rFont val="Calibri"/>
        <family val="2"/>
        <scheme val="minor"/>
      </rPr>
      <t>(Term of Office 11.07.27)</t>
    </r>
  </si>
  <si>
    <r>
      <t xml:space="preserve">Appointed 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 xml:space="preserve"> Gov  22.11.23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(Term of Office 21.11.27)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0070C0"/>
        <rFont val="Calibri"/>
        <family val="2"/>
        <scheme val="minor"/>
      </rPr>
      <t>CHAIR from Jan 2025</t>
    </r>
  </si>
  <si>
    <r>
      <t xml:space="preserve">Appointed </t>
    </r>
    <r>
      <rPr>
        <b/>
        <sz val="11"/>
        <color theme="1"/>
        <rFont val="Calibri"/>
        <family val="2"/>
        <scheme val="minor"/>
      </rPr>
      <t>Staff</t>
    </r>
    <r>
      <rPr>
        <sz val="11"/>
        <color theme="1"/>
        <rFont val="Calibri"/>
        <family val="2"/>
        <scheme val="minor"/>
      </rPr>
      <t xml:space="preserve"> Gov 14.12.22 </t>
    </r>
    <r>
      <rPr>
        <b/>
        <i/>
        <sz val="11"/>
        <color theme="1"/>
        <rFont val="Calibri"/>
        <family val="2"/>
        <scheme val="minor"/>
      </rPr>
      <t>(Term of Office 13.12.26)</t>
    </r>
  </si>
  <si>
    <r>
      <t xml:space="preserve">Appointed 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 xml:space="preserve"> Gov  22.11.23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(Term of Office 21.11.27)</t>
    </r>
    <r>
      <rPr>
        <sz val="11"/>
        <color theme="1"/>
        <rFont val="Calibri"/>
        <family val="2"/>
        <scheme val="minor"/>
      </rPr>
      <t xml:space="preserve"> </t>
    </r>
  </si>
  <si>
    <t>Apol</t>
  </si>
  <si>
    <t>29.04.25</t>
  </si>
  <si>
    <t>11.06.25</t>
  </si>
  <si>
    <t>Cultural Capital + ES</t>
  </si>
  <si>
    <r>
      <t xml:space="preserve">Appointed </t>
    </r>
    <r>
      <rPr>
        <b/>
        <sz val="11"/>
        <color theme="1"/>
        <rFont val="Calibri"/>
        <family val="2"/>
        <scheme val="minor"/>
      </rPr>
      <t>Parent</t>
    </r>
    <r>
      <rPr>
        <sz val="11"/>
        <color theme="1"/>
        <rFont val="Calibri"/>
        <family val="2"/>
        <scheme val="minor"/>
      </rPr>
      <t xml:space="preserve"> Gov 16.04.24 </t>
    </r>
    <r>
      <rPr>
        <b/>
        <i/>
        <sz val="11"/>
        <color theme="1"/>
        <rFont val="Calibri"/>
        <family val="2"/>
        <scheme val="minor"/>
      </rPr>
      <t>(Term of Office 15.04.28)</t>
    </r>
    <r>
      <rPr>
        <sz val="11"/>
        <color theme="1"/>
        <rFont val="Calibri"/>
        <family val="2"/>
        <scheme val="minor"/>
      </rPr>
      <t xml:space="preserve"> Resigned from July 31st 2025</t>
    </r>
  </si>
  <si>
    <r>
      <t xml:space="preserve">Re-appointed </t>
    </r>
    <r>
      <rPr>
        <b/>
        <sz val="11"/>
        <color theme="1"/>
        <rFont val="Calibri"/>
        <family val="2"/>
        <scheme val="minor"/>
      </rPr>
      <t>Co-opted</t>
    </r>
    <r>
      <rPr>
        <sz val="11"/>
        <color theme="1"/>
        <rFont val="Calibri"/>
        <family val="2"/>
        <scheme val="minor"/>
      </rPr>
      <t xml:space="preserve"> 12.07.23 </t>
    </r>
    <r>
      <rPr>
        <b/>
        <i/>
        <sz val="11"/>
        <color theme="1"/>
        <rFont val="Calibri"/>
        <family val="2"/>
        <scheme val="minor"/>
      </rPr>
      <t>(Term of Office 11.07.27)</t>
    </r>
    <r>
      <rPr>
        <sz val="11"/>
        <color theme="1"/>
        <rFont val="Calibri"/>
        <family val="2"/>
        <scheme val="minor"/>
      </rPr>
      <t xml:space="preserve"> Resigned from July 31st 2025</t>
    </r>
  </si>
  <si>
    <t>HT</t>
  </si>
  <si>
    <t>LA</t>
  </si>
  <si>
    <t>CO-OPTED X 5</t>
  </si>
  <si>
    <t>STAFF</t>
  </si>
  <si>
    <t>PARENT X 4</t>
  </si>
  <si>
    <t>Vacancy</t>
  </si>
  <si>
    <t>Vacncy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</si>
</sst>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B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1" xfId="0" applyBorder="1"/>
    <xf numFmtId="0" fontId="0" fillId="0" borderId="0" xfId="0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164" fontId="0" fillId="0" borderId="1" xfId="0" applyNumberFormat="1" applyBorder="1"/>
    <xf numFmtId="0" fontId="7" fillId="0" borderId="5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/>
    <xf numFmtId="0" fontId="0" fillId="0" borderId="6" xfId="0" applyBorder="1"/>
    <xf numFmtId="0" fontId="15" fillId="0" borderId="1" xfId="0" applyFont="1" applyBorder="1"/>
    <xf numFmtId="0" fontId="0" fillId="4" borderId="1" xfId="0" applyFill="1" applyBorder="1"/>
    <xf numFmtId="0" fontId="0" fillId="3" borderId="0" xfId="0" applyFill="1"/>
    <xf numFmtId="0" fontId="0" fillId="3" borderId="7" xfId="0" applyFill="1" applyBorder="1"/>
    <xf numFmtId="0" fontId="0" fillId="3" borderId="6" xfId="0" applyFill="1" applyBorder="1"/>
    <xf numFmtId="0" fontId="0" fillId="5" borderId="1" xfId="0" applyFill="1" applyBorder="1"/>
    <xf numFmtId="0" fontId="0" fillId="5" borderId="1" xfId="0" applyFill="1" applyBorder="1" applyAlignment="1">
      <alignment horizontal="right"/>
    </xf>
    <xf numFmtId="0" fontId="0" fillId="6" borderId="1" xfId="0" applyFill="1" applyBorder="1"/>
    <xf numFmtId="0" fontId="10" fillId="7" borderId="1" xfId="0" applyFont="1" applyFill="1" applyBorder="1"/>
    <xf numFmtId="0" fontId="9" fillId="5" borderId="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18" fillId="6" borderId="8" xfId="0" applyFont="1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0" fillId="2" borderId="9" xfId="0" applyFill="1" applyBorder="1"/>
    <xf numFmtId="0" fontId="1" fillId="6" borderId="14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10" fillId="2" borderId="9" xfId="0" applyFont="1" applyFill="1" applyBorder="1"/>
    <xf numFmtId="0" fontId="0" fillId="4" borderId="1" xfId="0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7" borderId="1" xfId="0" applyFill="1" applyBorder="1"/>
    <xf numFmtId="0" fontId="20" fillId="0" borderId="1" xfId="0" applyFont="1" applyBorder="1"/>
    <xf numFmtId="0" fontId="13" fillId="4" borderId="16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19" fillId="6" borderId="16" xfId="0" applyFont="1" applyFill="1" applyBorder="1" applyAlignment="1">
      <alignment horizontal="center" vertical="center"/>
    </xf>
    <xf numFmtId="0" fontId="19" fillId="5" borderId="16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21" fillId="0" borderId="1" xfId="0" applyFont="1" applyBorder="1"/>
    <xf numFmtId="0" fontId="6" fillId="0" borderId="1" xfId="0" applyFont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 textRotation="90"/>
    </xf>
    <xf numFmtId="0" fontId="6" fillId="6" borderId="17" xfId="0" applyFont="1" applyFill="1" applyBorder="1" applyAlignment="1">
      <alignment horizontal="center" vertical="center" textRotation="90"/>
    </xf>
    <xf numFmtId="0" fontId="6" fillId="6" borderId="18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 textRotation="90"/>
    </xf>
    <xf numFmtId="0" fontId="6" fillId="5" borderId="17" xfId="0" applyFont="1" applyFill="1" applyBorder="1" applyAlignment="1">
      <alignment horizontal="center" vertical="center" textRotation="90"/>
    </xf>
    <xf numFmtId="0" fontId="6" fillId="5" borderId="18" xfId="0" applyFont="1" applyFill="1" applyBorder="1" applyAlignment="1">
      <alignment horizontal="center" vertical="center" textRotation="90"/>
    </xf>
    <xf numFmtId="0" fontId="9" fillId="5" borderId="10" xfId="0" applyFont="1" applyFill="1" applyBorder="1" applyAlignment="1">
      <alignment horizontal="center" vertical="center" textRotation="90"/>
    </xf>
    <xf numFmtId="0" fontId="9" fillId="5" borderId="11" xfId="0" applyFont="1" applyFill="1" applyBorder="1" applyAlignment="1">
      <alignment horizontal="center" vertical="center" textRotation="90"/>
    </xf>
    <xf numFmtId="0" fontId="9" fillId="5" borderId="12" xfId="0" applyFont="1" applyFill="1" applyBorder="1" applyAlignment="1">
      <alignment horizontal="center" vertical="center" textRotation="90"/>
    </xf>
    <xf numFmtId="0" fontId="0" fillId="6" borderId="10" xfId="0" applyFill="1" applyBorder="1" applyAlignment="1">
      <alignment horizontal="center" vertical="center" textRotation="90"/>
    </xf>
    <xf numFmtId="0" fontId="0" fillId="6" borderId="11" xfId="0" applyFill="1" applyBorder="1" applyAlignment="1">
      <alignment horizontal="center" vertical="center" textRotation="90"/>
    </xf>
    <xf numFmtId="0" fontId="0" fillId="6" borderId="12" xfId="0" applyFill="1" applyBorder="1" applyAlignment="1">
      <alignment horizontal="center" vertical="center" textRotation="90"/>
    </xf>
    <xf numFmtId="0" fontId="6" fillId="4" borderId="15" xfId="0" applyFont="1" applyFill="1" applyBorder="1" applyAlignment="1">
      <alignment horizontal="center" vertical="center" textRotation="90"/>
    </xf>
    <xf numFmtId="0" fontId="6" fillId="4" borderId="17" xfId="0" applyFont="1" applyFill="1" applyBorder="1" applyAlignment="1">
      <alignment horizontal="center" vertical="center" textRotation="90"/>
    </xf>
    <xf numFmtId="0" fontId="6" fillId="4" borderId="18" xfId="0" applyFont="1" applyFill="1" applyBorder="1" applyAlignment="1">
      <alignment horizontal="center" vertical="center" textRotation="90"/>
    </xf>
    <xf numFmtId="0" fontId="0" fillId="4" borderId="10" xfId="0" applyFill="1" applyBorder="1" applyAlignment="1">
      <alignment horizontal="center" vertical="center" textRotation="90"/>
    </xf>
    <xf numFmtId="0" fontId="0" fillId="4" borderId="11" xfId="0" applyFill="1" applyBorder="1" applyAlignment="1">
      <alignment horizontal="center" vertical="center" textRotation="90"/>
    </xf>
    <xf numFmtId="0" fontId="0" fillId="4" borderId="12" xfId="0" applyFill="1" applyBorder="1" applyAlignment="1">
      <alignment horizontal="center" vertical="center" textRotation="90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6" fillId="5" borderId="10" xfId="0" applyFont="1" applyFill="1" applyBorder="1" applyAlignment="1">
      <alignment horizontal="center" vertical="center" textRotation="90"/>
    </xf>
    <xf numFmtId="0" fontId="6" fillId="5" borderId="11" xfId="0" applyFont="1" applyFill="1" applyBorder="1" applyAlignment="1">
      <alignment horizontal="center" vertical="center" textRotation="90"/>
    </xf>
    <xf numFmtId="0" fontId="6" fillId="5" borderId="12" xfId="0" applyFont="1" applyFill="1" applyBorder="1" applyAlignment="1">
      <alignment horizontal="center" vertical="center" textRotation="90"/>
    </xf>
    <xf numFmtId="0" fontId="6" fillId="6" borderId="10" xfId="0" applyFont="1" applyFill="1" applyBorder="1" applyAlignment="1">
      <alignment horizontal="center" vertical="center" textRotation="90"/>
    </xf>
    <xf numFmtId="0" fontId="6" fillId="6" borderId="11" xfId="0" applyFont="1" applyFill="1" applyBorder="1" applyAlignment="1">
      <alignment horizontal="center" vertical="center" textRotation="90"/>
    </xf>
    <xf numFmtId="0" fontId="6" fillId="6" borderId="12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E5C11-D0BD-497F-BB0C-2294D40ADFA3}">
  <sheetPr>
    <pageSetUpPr fitToPage="1"/>
  </sheetPr>
  <dimension ref="A1:AB63"/>
  <sheetViews>
    <sheetView tabSelected="1" topLeftCell="A17" workbookViewId="0">
      <selection activeCell="H66" sqref="H66"/>
    </sheetView>
  </sheetViews>
  <sheetFormatPr defaultRowHeight="15" x14ac:dyDescent="0.25"/>
  <cols>
    <col min="2" max="2" width="20.42578125" customWidth="1"/>
    <col min="3" max="3" width="5.7109375" customWidth="1"/>
    <col min="4" max="4" width="10.7109375" customWidth="1"/>
    <col min="5" max="5" width="5.7109375" customWidth="1"/>
    <col min="6" max="6" width="10.7109375" customWidth="1"/>
    <col min="7" max="7" width="5.7109375" customWidth="1"/>
    <col min="8" max="8" width="10.7109375" customWidth="1"/>
    <col min="9" max="9" width="5.7109375" customWidth="1"/>
    <col min="10" max="10" width="10.7109375" customWidth="1"/>
    <col min="11" max="11" width="5.7109375" customWidth="1"/>
    <col min="12" max="12" width="10.7109375" customWidth="1"/>
    <col min="13" max="13" width="5.7109375" customWidth="1"/>
    <col min="14" max="14" width="10.7109375" customWidth="1"/>
    <col min="15" max="15" width="5.7109375" customWidth="1"/>
    <col min="16" max="16" width="10.7109375" customWidth="1"/>
    <col min="17" max="17" width="5.7109375" customWidth="1"/>
    <col min="18" max="18" width="10.7109375" customWidth="1"/>
    <col min="19" max="19" width="5.7109375" customWidth="1"/>
    <col min="20" max="20" width="10.7109375" customWidth="1"/>
    <col min="21" max="21" width="5.7109375" customWidth="1"/>
    <col min="22" max="22" width="10.7109375" customWidth="1"/>
    <col min="25" max="25" width="77" customWidth="1"/>
  </cols>
  <sheetData>
    <row r="1" spans="2:25" ht="19.5" thickBot="1" x14ac:dyDescent="0.3">
      <c r="B1" s="111" t="s">
        <v>0</v>
      </c>
      <c r="C1" s="124"/>
      <c r="D1" s="124"/>
      <c r="E1" s="111"/>
      <c r="F1" s="111"/>
      <c r="G1" s="124"/>
      <c r="H1" s="124"/>
      <c r="I1" s="111"/>
      <c r="J1" s="111"/>
      <c r="K1" s="124"/>
      <c r="L1" s="124"/>
      <c r="M1" s="124"/>
      <c r="N1" s="124"/>
      <c r="O1" s="111"/>
      <c r="P1" s="111"/>
      <c r="Q1" s="124"/>
      <c r="R1" s="124"/>
      <c r="S1" s="111"/>
      <c r="T1" s="111"/>
      <c r="U1" s="124"/>
      <c r="V1" s="124"/>
      <c r="W1" s="111"/>
      <c r="X1" s="111"/>
      <c r="Y1" s="111"/>
    </row>
    <row r="2" spans="2:25" ht="31.5" customHeight="1" x14ac:dyDescent="0.25">
      <c r="B2" s="24" t="s">
        <v>1</v>
      </c>
      <c r="C2" s="27" t="s">
        <v>2</v>
      </c>
      <c r="D2" s="28" t="s">
        <v>3</v>
      </c>
      <c r="E2" s="64" t="s">
        <v>2</v>
      </c>
      <c r="F2" s="32" t="s">
        <v>4</v>
      </c>
      <c r="G2" s="35" t="s">
        <v>2</v>
      </c>
      <c r="H2" s="36" t="s">
        <v>5</v>
      </c>
      <c r="I2" s="61" t="s">
        <v>2</v>
      </c>
      <c r="J2" s="32" t="s">
        <v>6</v>
      </c>
      <c r="K2" s="39" t="s">
        <v>2</v>
      </c>
      <c r="L2" s="40" t="s">
        <v>3</v>
      </c>
      <c r="M2" s="39" t="s">
        <v>2</v>
      </c>
      <c r="N2" s="48" t="s">
        <v>5</v>
      </c>
      <c r="O2" s="38" t="s">
        <v>2</v>
      </c>
      <c r="P2" s="65" t="s">
        <v>7</v>
      </c>
      <c r="Q2" s="50" t="s">
        <v>2</v>
      </c>
      <c r="R2" s="51" t="s">
        <v>3</v>
      </c>
      <c r="S2" s="47" t="s">
        <v>2</v>
      </c>
      <c r="T2" s="66" t="s">
        <v>8</v>
      </c>
      <c r="U2" s="50" t="s">
        <v>2</v>
      </c>
      <c r="V2" s="60" t="s">
        <v>5</v>
      </c>
      <c r="W2" s="58" t="s">
        <v>9</v>
      </c>
      <c r="X2" s="5" t="s">
        <v>10</v>
      </c>
      <c r="Y2" s="3" t="s">
        <v>11</v>
      </c>
    </row>
    <row r="3" spans="2:25" ht="15" customHeight="1" x14ac:dyDescent="0.25">
      <c r="B3" s="63" t="s">
        <v>12</v>
      </c>
      <c r="C3" s="134" t="s">
        <v>13</v>
      </c>
      <c r="D3" s="80" t="s">
        <v>76</v>
      </c>
      <c r="E3" s="137" t="s">
        <v>14</v>
      </c>
      <c r="F3" s="33">
        <v>1</v>
      </c>
      <c r="G3" s="134" t="s">
        <v>15</v>
      </c>
      <c r="H3" s="29">
        <v>1</v>
      </c>
      <c r="I3" s="137" t="s">
        <v>16</v>
      </c>
      <c r="J3" s="33">
        <v>1</v>
      </c>
      <c r="K3" s="125" t="s">
        <v>17</v>
      </c>
      <c r="L3" s="41">
        <v>1</v>
      </c>
      <c r="M3" s="125" t="s">
        <v>18</v>
      </c>
      <c r="N3" s="41">
        <v>1</v>
      </c>
      <c r="O3" s="128" t="s">
        <v>19</v>
      </c>
      <c r="P3" s="45"/>
      <c r="Q3" s="121" t="s">
        <v>20</v>
      </c>
      <c r="R3" s="52" t="s">
        <v>34</v>
      </c>
      <c r="S3" s="131" t="s">
        <v>21</v>
      </c>
      <c r="T3" s="56" t="s">
        <v>34</v>
      </c>
      <c r="U3" s="121" t="s">
        <v>22</v>
      </c>
      <c r="V3" s="52" t="s">
        <v>34</v>
      </c>
      <c r="W3" s="59">
        <f>SUM(V3,T3,R3,P3,N3,L3,J3,H3,F3,D3)</f>
        <v>5</v>
      </c>
      <c r="X3" s="6">
        <f>SUM(W3/6)</f>
        <v>0.83333333333333337</v>
      </c>
      <c r="Y3" s="22" t="s">
        <v>23</v>
      </c>
    </row>
    <row r="4" spans="2:25" x14ac:dyDescent="0.25">
      <c r="B4" s="25" t="s">
        <v>24</v>
      </c>
      <c r="C4" s="135"/>
      <c r="D4" s="80" t="s">
        <v>76</v>
      </c>
      <c r="E4" s="138"/>
      <c r="F4" s="80" t="s">
        <v>76</v>
      </c>
      <c r="G4" s="135"/>
      <c r="H4" s="29">
        <v>1</v>
      </c>
      <c r="I4" s="138"/>
      <c r="J4" s="33">
        <v>1</v>
      </c>
      <c r="K4" s="126"/>
      <c r="L4" s="81" t="s">
        <v>76</v>
      </c>
      <c r="M4" s="126"/>
      <c r="N4" s="41">
        <v>1</v>
      </c>
      <c r="O4" s="129"/>
      <c r="P4" s="45"/>
      <c r="Q4" s="122"/>
      <c r="R4" s="82" t="s">
        <v>76</v>
      </c>
      <c r="S4" s="132"/>
      <c r="T4" s="56">
        <v>1</v>
      </c>
      <c r="U4" s="122"/>
      <c r="V4" s="52">
        <v>1</v>
      </c>
      <c r="W4" s="59">
        <f t="shared" ref="W4:W13" si="0">SUM(V4,T4,R4,P4,N4,L4,J4,H4,F4,D4)</f>
        <v>5</v>
      </c>
      <c r="X4" s="6">
        <f t="shared" ref="X4:X15" si="1">SUM(W4/6)</f>
        <v>0.83333333333333337</v>
      </c>
      <c r="Y4" s="1" t="s">
        <v>71</v>
      </c>
    </row>
    <row r="5" spans="2:25" x14ac:dyDescent="0.25">
      <c r="B5" s="25" t="s">
        <v>26</v>
      </c>
      <c r="C5" s="135"/>
      <c r="D5" s="29">
        <v>1</v>
      </c>
      <c r="E5" s="138"/>
      <c r="F5" s="33">
        <v>1</v>
      </c>
      <c r="G5" s="135"/>
      <c r="H5" s="29">
        <v>1</v>
      </c>
      <c r="I5" s="138"/>
      <c r="J5" s="33">
        <v>1</v>
      </c>
      <c r="K5" s="126"/>
      <c r="L5" s="41">
        <v>1</v>
      </c>
      <c r="M5" s="126"/>
      <c r="N5" s="41">
        <v>1</v>
      </c>
      <c r="O5" s="129"/>
      <c r="P5" s="45"/>
      <c r="Q5" s="122"/>
      <c r="R5" s="52">
        <v>1</v>
      </c>
      <c r="S5" s="132"/>
      <c r="T5" s="56">
        <v>1</v>
      </c>
      <c r="U5" s="122"/>
      <c r="V5" s="52">
        <v>1</v>
      </c>
      <c r="W5" s="59">
        <f t="shared" si="0"/>
        <v>9</v>
      </c>
      <c r="X5" s="6">
        <f>SUM(W5/6)</f>
        <v>1.5</v>
      </c>
      <c r="Y5" s="1" t="s">
        <v>27</v>
      </c>
    </row>
    <row r="6" spans="2:25" x14ac:dyDescent="0.25">
      <c r="B6" s="63" t="s">
        <v>28</v>
      </c>
      <c r="C6" s="135"/>
      <c r="D6" s="29">
        <v>1</v>
      </c>
      <c r="E6" s="138"/>
      <c r="F6" s="33">
        <v>1</v>
      </c>
      <c r="G6" s="135"/>
      <c r="H6" s="29">
        <v>1</v>
      </c>
      <c r="I6" s="138"/>
      <c r="J6" s="33">
        <v>1</v>
      </c>
      <c r="K6" s="126"/>
      <c r="L6" s="41">
        <v>1</v>
      </c>
      <c r="M6" s="126"/>
      <c r="N6" s="41">
        <v>1</v>
      </c>
      <c r="O6" s="129"/>
      <c r="P6" s="45"/>
      <c r="Q6" s="122"/>
      <c r="R6" s="52" t="s">
        <v>34</v>
      </c>
      <c r="S6" s="132"/>
      <c r="T6" s="56" t="s">
        <v>34</v>
      </c>
      <c r="U6" s="122"/>
      <c r="V6" s="52" t="s">
        <v>34</v>
      </c>
      <c r="W6" s="59">
        <f t="shared" si="0"/>
        <v>6</v>
      </c>
      <c r="X6" s="6">
        <f t="shared" si="1"/>
        <v>1</v>
      </c>
      <c r="Y6" s="22" t="s">
        <v>29</v>
      </c>
    </row>
    <row r="7" spans="2:25" x14ac:dyDescent="0.25">
      <c r="B7" s="63" t="s">
        <v>30</v>
      </c>
      <c r="C7" s="135"/>
      <c r="D7" s="29">
        <v>1</v>
      </c>
      <c r="E7" s="138"/>
      <c r="F7" s="33">
        <v>1</v>
      </c>
      <c r="G7" s="135"/>
      <c r="H7" s="29">
        <v>1</v>
      </c>
      <c r="I7" s="138"/>
      <c r="J7" s="33">
        <v>1</v>
      </c>
      <c r="K7" s="126"/>
      <c r="L7" s="81" t="s">
        <v>76</v>
      </c>
      <c r="M7" s="126"/>
      <c r="N7" s="41">
        <v>1</v>
      </c>
      <c r="O7" s="129"/>
      <c r="P7" s="45"/>
      <c r="Q7" s="122"/>
      <c r="R7" s="52" t="s">
        <v>34</v>
      </c>
      <c r="S7" s="132"/>
      <c r="T7" s="56" t="s">
        <v>34</v>
      </c>
      <c r="U7" s="122"/>
      <c r="V7" s="52" t="s">
        <v>34</v>
      </c>
      <c r="W7" s="59">
        <f t="shared" si="0"/>
        <v>5</v>
      </c>
      <c r="X7" s="6">
        <f t="shared" si="1"/>
        <v>0.83333333333333337</v>
      </c>
      <c r="Y7" s="22" t="s">
        <v>31</v>
      </c>
    </row>
    <row r="8" spans="2:25" x14ac:dyDescent="0.25">
      <c r="B8" s="25" t="s">
        <v>32</v>
      </c>
      <c r="C8" s="135"/>
      <c r="D8" s="29">
        <v>1</v>
      </c>
      <c r="E8" s="138"/>
      <c r="F8" s="80" t="s">
        <v>76</v>
      </c>
      <c r="G8" s="135"/>
      <c r="H8" s="29">
        <v>1</v>
      </c>
      <c r="I8" s="138"/>
      <c r="J8" s="33">
        <v>0</v>
      </c>
      <c r="K8" s="126"/>
      <c r="L8" s="41">
        <v>0</v>
      </c>
      <c r="M8" s="126"/>
      <c r="N8" s="81" t="s">
        <v>76</v>
      </c>
      <c r="O8" s="129"/>
      <c r="P8" s="45"/>
      <c r="Q8" s="122"/>
      <c r="R8" s="52">
        <v>1</v>
      </c>
      <c r="S8" s="132"/>
      <c r="T8" s="56"/>
      <c r="U8" s="122"/>
      <c r="V8" s="52">
        <v>1</v>
      </c>
      <c r="W8" s="59">
        <f t="shared" si="0"/>
        <v>4</v>
      </c>
      <c r="X8" s="6">
        <f t="shared" si="1"/>
        <v>0.66666666666666663</v>
      </c>
      <c r="Y8" s="1" t="s">
        <v>72</v>
      </c>
    </row>
    <row r="9" spans="2:25" x14ac:dyDescent="0.25">
      <c r="B9" s="25" t="s">
        <v>33</v>
      </c>
      <c r="C9" s="135"/>
      <c r="D9" s="30" t="s">
        <v>34</v>
      </c>
      <c r="E9" s="138"/>
      <c r="F9" s="34" t="s">
        <v>34</v>
      </c>
      <c r="G9" s="135"/>
      <c r="H9" s="29">
        <v>1</v>
      </c>
      <c r="I9" s="138"/>
      <c r="J9" s="33">
        <v>1</v>
      </c>
      <c r="K9" s="126"/>
      <c r="L9" s="41">
        <v>1</v>
      </c>
      <c r="M9" s="126"/>
      <c r="N9" s="41">
        <v>1</v>
      </c>
      <c r="O9" s="129"/>
      <c r="P9" s="45"/>
      <c r="Q9" s="122"/>
      <c r="R9" s="52">
        <v>1</v>
      </c>
      <c r="S9" s="132"/>
      <c r="T9" s="56">
        <v>1</v>
      </c>
      <c r="U9" s="122"/>
      <c r="V9" s="52">
        <v>1</v>
      </c>
      <c r="W9" s="59">
        <f>SUM(V9,T9,R9,P9,N9,L9,J9,H9,F9)</f>
        <v>7</v>
      </c>
      <c r="X9" s="6">
        <f t="shared" si="1"/>
        <v>1.1666666666666667</v>
      </c>
      <c r="Y9" s="1" t="s">
        <v>75</v>
      </c>
    </row>
    <row r="10" spans="2:25" ht="15" customHeight="1" x14ac:dyDescent="0.25">
      <c r="B10" s="63" t="s">
        <v>35</v>
      </c>
      <c r="C10" s="135"/>
      <c r="D10" s="30" t="s">
        <v>34</v>
      </c>
      <c r="E10" s="138"/>
      <c r="F10" s="34" t="s">
        <v>34</v>
      </c>
      <c r="G10" s="135"/>
      <c r="H10" s="29">
        <v>1</v>
      </c>
      <c r="I10" s="138"/>
      <c r="J10" s="33">
        <v>0</v>
      </c>
      <c r="K10" s="126"/>
      <c r="L10" s="81" t="s">
        <v>76</v>
      </c>
      <c r="M10" s="126"/>
      <c r="N10" s="41">
        <v>1</v>
      </c>
      <c r="O10" s="129"/>
      <c r="P10" s="45"/>
      <c r="Q10" s="122"/>
      <c r="R10" s="82" t="s">
        <v>76</v>
      </c>
      <c r="S10" s="132"/>
      <c r="T10" s="56" t="s">
        <v>34</v>
      </c>
      <c r="U10" s="122"/>
      <c r="V10" s="52" t="s">
        <v>34</v>
      </c>
      <c r="W10" s="59">
        <f>SUM(V10,T10,R10,P10,N10,L10,J10,H10,F10)</f>
        <v>2</v>
      </c>
      <c r="X10" s="6">
        <f t="shared" si="1"/>
        <v>0.33333333333333331</v>
      </c>
      <c r="Y10" s="78" t="s">
        <v>67</v>
      </c>
    </row>
    <row r="11" spans="2:25" x14ac:dyDescent="0.25">
      <c r="B11" s="25" t="s">
        <v>36</v>
      </c>
      <c r="C11" s="135"/>
      <c r="D11" s="29">
        <v>1</v>
      </c>
      <c r="E11" s="138"/>
      <c r="F11" s="33">
        <v>1</v>
      </c>
      <c r="G11" s="135"/>
      <c r="H11" s="29">
        <v>1</v>
      </c>
      <c r="I11" s="138"/>
      <c r="J11" s="33">
        <v>0</v>
      </c>
      <c r="K11" s="126"/>
      <c r="L11" s="41">
        <v>1</v>
      </c>
      <c r="M11" s="126"/>
      <c r="N11" s="41">
        <v>1</v>
      </c>
      <c r="O11" s="129"/>
      <c r="P11" s="45"/>
      <c r="Q11" s="122"/>
      <c r="R11" s="82" t="s">
        <v>76</v>
      </c>
      <c r="S11" s="132"/>
      <c r="T11" s="56"/>
      <c r="U11" s="122"/>
      <c r="V11" s="52">
        <v>1</v>
      </c>
      <c r="W11" s="59">
        <f t="shared" si="0"/>
        <v>6</v>
      </c>
      <c r="X11" s="6">
        <f t="shared" si="1"/>
        <v>1</v>
      </c>
      <c r="Y11" s="1" t="s">
        <v>74</v>
      </c>
    </row>
    <row r="12" spans="2:25" x14ac:dyDescent="0.25">
      <c r="B12" s="25" t="s">
        <v>38</v>
      </c>
      <c r="C12" s="135"/>
      <c r="D12" s="29">
        <v>1</v>
      </c>
      <c r="E12" s="138"/>
      <c r="F12" s="33">
        <v>1</v>
      </c>
      <c r="G12" s="135"/>
      <c r="H12" s="29">
        <v>1</v>
      </c>
      <c r="I12" s="138"/>
      <c r="J12" s="33">
        <v>0</v>
      </c>
      <c r="K12" s="126"/>
      <c r="L12" s="81" t="s">
        <v>76</v>
      </c>
      <c r="M12" s="126"/>
      <c r="N12" s="41">
        <v>1</v>
      </c>
      <c r="O12" s="129"/>
      <c r="P12" s="45"/>
      <c r="Q12" s="122"/>
      <c r="R12" s="82" t="s">
        <v>76</v>
      </c>
      <c r="S12" s="132"/>
      <c r="T12" s="56"/>
      <c r="U12" s="122"/>
      <c r="V12" s="52">
        <v>1</v>
      </c>
      <c r="W12" s="59">
        <f t="shared" si="0"/>
        <v>5</v>
      </c>
      <c r="X12" s="6">
        <f t="shared" si="1"/>
        <v>0.83333333333333337</v>
      </c>
      <c r="Y12" s="79" t="s">
        <v>70</v>
      </c>
    </row>
    <row r="13" spans="2:25" x14ac:dyDescent="0.25">
      <c r="B13" s="63" t="s">
        <v>40</v>
      </c>
      <c r="C13" s="135"/>
      <c r="D13" s="29">
        <v>1</v>
      </c>
      <c r="E13" s="138"/>
      <c r="F13" s="34" t="s">
        <v>34</v>
      </c>
      <c r="G13" s="135"/>
      <c r="H13" s="30" t="s">
        <v>34</v>
      </c>
      <c r="I13" s="138"/>
      <c r="J13" s="34" t="s">
        <v>34</v>
      </c>
      <c r="K13" s="126"/>
      <c r="L13" s="42" t="s">
        <v>34</v>
      </c>
      <c r="M13" s="126"/>
      <c r="N13" s="42" t="s">
        <v>34</v>
      </c>
      <c r="O13" s="129"/>
      <c r="P13" s="46" t="s">
        <v>34</v>
      </c>
      <c r="Q13" s="122"/>
      <c r="R13" s="53" t="s">
        <v>34</v>
      </c>
      <c r="S13" s="132"/>
      <c r="T13" s="57" t="s">
        <v>34</v>
      </c>
      <c r="U13" s="122"/>
      <c r="V13" s="53" t="s">
        <v>34</v>
      </c>
      <c r="W13" s="67">
        <f t="shared" si="0"/>
        <v>1</v>
      </c>
      <c r="X13" s="6">
        <f t="shared" si="1"/>
        <v>0.16666666666666666</v>
      </c>
      <c r="Y13" s="22" t="s">
        <v>41</v>
      </c>
    </row>
    <row r="14" spans="2:25" x14ac:dyDescent="0.25">
      <c r="B14" s="25" t="s">
        <v>42</v>
      </c>
      <c r="C14" s="135"/>
      <c r="D14" s="30" t="s">
        <v>34</v>
      </c>
      <c r="E14" s="138"/>
      <c r="F14" s="34" t="s">
        <v>34</v>
      </c>
      <c r="G14" s="135"/>
      <c r="H14" s="30" t="s">
        <v>34</v>
      </c>
      <c r="I14" s="138"/>
      <c r="J14" s="34" t="s">
        <v>34</v>
      </c>
      <c r="K14" s="126"/>
      <c r="L14" s="42" t="s">
        <v>34</v>
      </c>
      <c r="M14" s="126"/>
      <c r="N14" s="42" t="s">
        <v>34</v>
      </c>
      <c r="O14" s="129"/>
      <c r="P14" s="46" t="s">
        <v>34</v>
      </c>
      <c r="Q14" s="122"/>
      <c r="R14" s="53" t="s">
        <v>34</v>
      </c>
      <c r="S14" s="132"/>
      <c r="T14" s="57"/>
      <c r="U14" s="122"/>
      <c r="V14" s="53">
        <v>0</v>
      </c>
      <c r="W14" s="59">
        <f>SUM(V14,T14)</f>
        <v>0</v>
      </c>
      <c r="X14" s="6">
        <f t="shared" si="1"/>
        <v>0</v>
      </c>
      <c r="Y14" s="1" t="s">
        <v>69</v>
      </c>
    </row>
    <row r="15" spans="2:25" ht="15.75" thickBot="1" x14ac:dyDescent="0.3">
      <c r="B15" s="25" t="s">
        <v>44</v>
      </c>
      <c r="C15" s="136"/>
      <c r="D15" s="31" t="s">
        <v>34</v>
      </c>
      <c r="E15" s="139"/>
      <c r="F15" s="34" t="s">
        <v>34</v>
      </c>
      <c r="G15" s="136"/>
      <c r="H15" s="31" t="s">
        <v>34</v>
      </c>
      <c r="I15" s="139"/>
      <c r="J15" s="34" t="s">
        <v>34</v>
      </c>
      <c r="K15" s="127"/>
      <c r="L15" s="43" t="s">
        <v>34</v>
      </c>
      <c r="M15" s="127"/>
      <c r="N15" s="43" t="s">
        <v>34</v>
      </c>
      <c r="O15" s="130"/>
      <c r="P15" s="46" t="s">
        <v>34</v>
      </c>
      <c r="Q15" s="123"/>
      <c r="R15" s="54" t="s">
        <v>34</v>
      </c>
      <c r="S15" s="133"/>
      <c r="T15" s="57"/>
      <c r="U15" s="123"/>
      <c r="V15" s="54">
        <v>1</v>
      </c>
      <c r="W15" s="59">
        <f>SUM(V15,T15)</f>
        <v>1</v>
      </c>
      <c r="X15" s="6">
        <f t="shared" si="1"/>
        <v>0.16666666666666666</v>
      </c>
      <c r="Y15" s="1" t="s">
        <v>69</v>
      </c>
    </row>
    <row r="16" spans="2:25" x14ac:dyDescent="0.25"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 spans="2:28" x14ac:dyDescent="0.25">
      <c r="B17" s="11" t="s">
        <v>45</v>
      </c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</row>
    <row r="18" spans="2:28" ht="15" customHeight="1" x14ac:dyDescent="0.25">
      <c r="B18" s="12" t="s">
        <v>46</v>
      </c>
      <c r="C18" s="144"/>
      <c r="D18" s="68">
        <v>1</v>
      </c>
      <c r="E18" s="146"/>
      <c r="F18" s="68">
        <v>1</v>
      </c>
      <c r="G18" s="146"/>
      <c r="H18" s="68">
        <v>1</v>
      </c>
      <c r="I18" s="146"/>
      <c r="J18" s="68">
        <v>0</v>
      </c>
      <c r="K18" s="140"/>
      <c r="L18" s="73">
        <v>0</v>
      </c>
      <c r="M18" s="140"/>
      <c r="N18" s="81" t="s">
        <v>76</v>
      </c>
      <c r="O18" s="140"/>
      <c r="P18" s="73"/>
      <c r="Q18" s="142"/>
      <c r="R18" s="74">
        <v>1</v>
      </c>
      <c r="S18" s="142"/>
      <c r="T18" s="74"/>
      <c r="U18" s="142"/>
      <c r="V18" s="74">
        <v>1</v>
      </c>
      <c r="W18" s="77">
        <f t="shared" ref="W18:W19" si="2">SUM(V18,T18,R18,P18,N18,L18,J18,H18,F18,D18)</f>
        <v>5</v>
      </c>
      <c r="X18" s="6">
        <f>SUM(W18/9)</f>
        <v>0.55555555555555558</v>
      </c>
      <c r="Y18" s="9" t="s">
        <v>47</v>
      </c>
      <c r="Z18" s="10"/>
      <c r="AA18" s="10"/>
      <c r="AB18" s="10"/>
    </row>
    <row r="19" spans="2:28" x14ac:dyDescent="0.25">
      <c r="B19" s="12" t="s">
        <v>48</v>
      </c>
      <c r="C19" s="145"/>
      <c r="D19" s="68">
        <v>1</v>
      </c>
      <c r="E19" s="147"/>
      <c r="F19" s="68">
        <v>1</v>
      </c>
      <c r="G19" s="147"/>
      <c r="H19" s="68">
        <v>1</v>
      </c>
      <c r="I19" s="147"/>
      <c r="J19" s="68">
        <v>1</v>
      </c>
      <c r="K19" s="141"/>
      <c r="L19" s="73">
        <v>1</v>
      </c>
      <c r="M19" s="141"/>
      <c r="N19" s="81" t="s">
        <v>76</v>
      </c>
      <c r="O19" s="141"/>
      <c r="P19" s="73"/>
      <c r="Q19" s="143"/>
      <c r="R19" s="74">
        <v>1</v>
      </c>
      <c r="S19" s="143"/>
      <c r="T19" s="74"/>
      <c r="U19" s="143"/>
      <c r="V19" s="74">
        <v>1</v>
      </c>
      <c r="W19" s="77">
        <f t="shared" si="2"/>
        <v>7</v>
      </c>
      <c r="X19" s="6">
        <f>SUM(W19/9)</f>
        <v>0.77777777777777779</v>
      </c>
      <c r="Y19" s="9" t="s">
        <v>47</v>
      </c>
      <c r="Z19" s="10"/>
      <c r="AA19" s="10"/>
      <c r="AB19" s="10"/>
    </row>
    <row r="20" spans="2:28" ht="15" customHeight="1" x14ac:dyDescent="0.25">
      <c r="B20" s="7"/>
      <c r="C20" s="8"/>
      <c r="D20" s="8"/>
      <c r="E20" s="8"/>
      <c r="F20" s="4"/>
    </row>
    <row r="21" spans="2:28" x14ac:dyDescent="0.25">
      <c r="B21" s="2" t="s">
        <v>49</v>
      </c>
      <c r="D21" s="1">
        <f>SUM(D3:D15,D18:D19)</f>
        <v>9</v>
      </c>
      <c r="F21" s="1">
        <f>SUM(F3:F15,F18:F19)</f>
        <v>8</v>
      </c>
      <c r="H21" s="1">
        <f>SUM(H3:H15,H18:H19)</f>
        <v>12</v>
      </c>
      <c r="J21" s="1">
        <f>SUM(J3:J15,J18:J19)</f>
        <v>7</v>
      </c>
      <c r="L21" s="1">
        <f>SUM(L3:L15,L18:L19)</f>
        <v>6</v>
      </c>
      <c r="N21" s="1">
        <f>SUM(N3:N15,N18:N19)</f>
        <v>9</v>
      </c>
      <c r="P21" s="1">
        <f>SUM(P3:P15,P18:P19)</f>
        <v>0</v>
      </c>
      <c r="R21" s="1">
        <f>SUM(R3:R15,R18:R19)</f>
        <v>5</v>
      </c>
      <c r="T21" s="1">
        <f>SUM(T3:T15,T18:T19)</f>
        <v>3</v>
      </c>
      <c r="V21" s="1">
        <f>SUM(V3:V15,V18:V19)</f>
        <v>9</v>
      </c>
      <c r="W21" s="1">
        <f>SUM(W3:W15,W18:W19)</f>
        <v>68</v>
      </c>
    </row>
    <row r="24" spans="2:28" ht="19.5" thickBot="1" x14ac:dyDescent="0.3">
      <c r="B24" s="111" t="s">
        <v>50</v>
      </c>
      <c r="C24" s="124"/>
      <c r="D24" s="124"/>
      <c r="E24" s="111"/>
      <c r="F24" s="111"/>
      <c r="G24" s="124"/>
      <c r="H24" s="124"/>
      <c r="I24" s="111"/>
      <c r="J24" s="111"/>
      <c r="K24" s="124"/>
      <c r="L24" s="124"/>
      <c r="M24" s="111"/>
      <c r="N24" s="111"/>
      <c r="O24" s="124"/>
      <c r="P24" s="124"/>
      <c r="Q24" s="124"/>
      <c r="R24" s="124"/>
      <c r="S24" s="111"/>
      <c r="T24" s="111"/>
      <c r="U24" s="124"/>
      <c r="V24" s="124"/>
      <c r="W24" s="111"/>
      <c r="X24" s="111"/>
      <c r="Y24" s="111"/>
    </row>
    <row r="25" spans="2:28" ht="25.5" x14ac:dyDescent="0.25">
      <c r="B25" s="24" t="s">
        <v>1</v>
      </c>
      <c r="C25" s="27" t="s">
        <v>2</v>
      </c>
      <c r="D25" s="28" t="s">
        <v>3</v>
      </c>
      <c r="E25" s="26" t="s">
        <v>2</v>
      </c>
      <c r="F25" s="37"/>
      <c r="G25" s="35" t="s">
        <v>2</v>
      </c>
      <c r="H25" s="36" t="s">
        <v>5</v>
      </c>
      <c r="I25" s="61" t="s">
        <v>2</v>
      </c>
      <c r="J25" s="32"/>
      <c r="K25" s="39" t="s">
        <v>2</v>
      </c>
      <c r="L25" s="40" t="s">
        <v>3</v>
      </c>
      <c r="M25" s="62" t="s">
        <v>2</v>
      </c>
      <c r="N25" s="44" t="s">
        <v>60</v>
      </c>
      <c r="O25" s="39" t="s">
        <v>2</v>
      </c>
      <c r="P25" s="48" t="s">
        <v>5</v>
      </c>
      <c r="Q25" s="50" t="s">
        <v>2</v>
      </c>
      <c r="R25" s="51" t="s">
        <v>3</v>
      </c>
      <c r="S25" s="49" t="s">
        <v>2</v>
      </c>
      <c r="T25" s="55" t="s">
        <v>79</v>
      </c>
      <c r="U25" s="50" t="s">
        <v>2</v>
      </c>
      <c r="V25" s="60" t="s">
        <v>5</v>
      </c>
      <c r="W25" s="58" t="s">
        <v>9</v>
      </c>
      <c r="X25" s="5" t="s">
        <v>10</v>
      </c>
      <c r="Y25" s="3" t="s">
        <v>11</v>
      </c>
    </row>
    <row r="26" spans="2:28" x14ac:dyDescent="0.25">
      <c r="B26" s="25" t="s">
        <v>24</v>
      </c>
      <c r="C26" s="134" t="s">
        <v>55</v>
      </c>
      <c r="D26" s="80" t="s">
        <v>76</v>
      </c>
      <c r="E26" s="137"/>
      <c r="F26" s="33"/>
      <c r="G26" s="134" t="s">
        <v>58</v>
      </c>
      <c r="H26" s="80" t="s">
        <v>76</v>
      </c>
      <c r="I26" s="137"/>
      <c r="J26" s="33"/>
      <c r="K26" s="125" t="s">
        <v>54</v>
      </c>
      <c r="L26" s="71">
        <v>1</v>
      </c>
      <c r="M26" s="152" t="s">
        <v>61</v>
      </c>
      <c r="N26" s="45">
        <v>1</v>
      </c>
      <c r="O26" s="125" t="s">
        <v>56</v>
      </c>
      <c r="P26" s="83">
        <v>1</v>
      </c>
      <c r="Q26" s="121" t="s">
        <v>77</v>
      </c>
      <c r="R26" s="82" t="s">
        <v>76</v>
      </c>
      <c r="S26" s="155" t="s">
        <v>78</v>
      </c>
      <c r="T26" s="56"/>
      <c r="U26" s="121" t="s">
        <v>59</v>
      </c>
      <c r="V26" s="52"/>
      <c r="W26" s="59">
        <f>SUM(D26,H26,L26,P26,R26,V26,N26)</f>
        <v>3</v>
      </c>
      <c r="X26" s="6">
        <f>SUM(W26/7)</f>
        <v>0.42857142857142855</v>
      </c>
      <c r="Y26" s="1" t="s">
        <v>71</v>
      </c>
    </row>
    <row r="27" spans="2:28" x14ac:dyDescent="0.25">
      <c r="B27" s="25" t="s">
        <v>26</v>
      </c>
      <c r="C27" s="135"/>
      <c r="D27" s="69">
        <v>1</v>
      </c>
      <c r="E27" s="138"/>
      <c r="F27" s="33"/>
      <c r="G27" s="135"/>
      <c r="H27" s="69">
        <v>1</v>
      </c>
      <c r="I27" s="138"/>
      <c r="J27" s="33"/>
      <c r="K27" s="126"/>
      <c r="L27" s="71">
        <v>1</v>
      </c>
      <c r="M27" s="153"/>
      <c r="N27" s="76" t="s">
        <v>63</v>
      </c>
      <c r="O27" s="126"/>
      <c r="P27" s="41">
        <v>1</v>
      </c>
      <c r="Q27" s="122"/>
      <c r="R27" s="52">
        <v>1</v>
      </c>
      <c r="S27" s="156"/>
      <c r="T27" s="56"/>
      <c r="U27" s="122"/>
      <c r="V27" s="52"/>
      <c r="W27" s="59">
        <f t="shared" ref="W27:W35" si="3">SUM(D27,H27,L27,P27,R27,V27,N27)</f>
        <v>5</v>
      </c>
      <c r="X27" s="6">
        <f>SUM(W27/6)</f>
        <v>0.83333333333333337</v>
      </c>
      <c r="Y27" s="1" t="s">
        <v>68</v>
      </c>
    </row>
    <row r="28" spans="2:28" x14ac:dyDescent="0.25">
      <c r="B28" s="87" t="s">
        <v>32</v>
      </c>
      <c r="C28" s="135"/>
      <c r="D28" s="80" t="s">
        <v>76</v>
      </c>
      <c r="E28" s="138"/>
      <c r="F28" s="33"/>
      <c r="G28" s="135"/>
      <c r="H28" s="80" t="s">
        <v>76</v>
      </c>
      <c r="I28" s="138"/>
      <c r="J28" s="33"/>
      <c r="K28" s="126"/>
      <c r="L28" s="71">
        <v>1</v>
      </c>
      <c r="M28" s="153"/>
      <c r="N28" s="45">
        <v>1</v>
      </c>
      <c r="O28" s="126"/>
      <c r="P28" s="41">
        <v>1</v>
      </c>
      <c r="Q28" s="122"/>
      <c r="R28" s="52">
        <v>0</v>
      </c>
      <c r="S28" s="156"/>
      <c r="T28" s="56"/>
      <c r="U28" s="122"/>
      <c r="V28" s="52"/>
      <c r="W28" s="59">
        <f t="shared" si="3"/>
        <v>3</v>
      </c>
      <c r="X28" s="6">
        <f t="shared" ref="X28:X35" si="4">SUM(W28/7)</f>
        <v>0.42857142857142855</v>
      </c>
      <c r="Y28" s="78" t="s">
        <v>81</v>
      </c>
    </row>
    <row r="29" spans="2:28" x14ac:dyDescent="0.25">
      <c r="B29" s="25" t="s">
        <v>33</v>
      </c>
      <c r="C29" s="135"/>
      <c r="D29" s="69">
        <v>1</v>
      </c>
      <c r="E29" s="138"/>
      <c r="F29" s="34"/>
      <c r="G29" s="135"/>
      <c r="H29" s="69">
        <v>1</v>
      </c>
      <c r="I29" s="138"/>
      <c r="J29" s="33"/>
      <c r="K29" s="126"/>
      <c r="L29" s="71">
        <v>1</v>
      </c>
      <c r="M29" s="153"/>
      <c r="N29" s="45">
        <v>1</v>
      </c>
      <c r="O29" s="126"/>
      <c r="P29" s="83" t="s">
        <v>76</v>
      </c>
      <c r="Q29" s="122"/>
      <c r="R29" s="52">
        <v>1</v>
      </c>
      <c r="S29" s="156"/>
      <c r="T29" s="56"/>
      <c r="U29" s="122"/>
      <c r="V29" s="52"/>
      <c r="W29" s="59">
        <f t="shared" si="3"/>
        <v>5</v>
      </c>
      <c r="X29" s="6">
        <f t="shared" si="4"/>
        <v>0.7142857142857143</v>
      </c>
      <c r="Y29" s="1" t="s">
        <v>73</v>
      </c>
    </row>
    <row r="30" spans="2:28" x14ac:dyDescent="0.25">
      <c r="B30" s="25" t="s">
        <v>36</v>
      </c>
      <c r="C30" s="135"/>
      <c r="D30" s="69">
        <v>1</v>
      </c>
      <c r="E30" s="138"/>
      <c r="F30" s="33"/>
      <c r="G30" s="135"/>
      <c r="H30" s="69">
        <v>1</v>
      </c>
      <c r="I30" s="138"/>
      <c r="J30" s="33"/>
      <c r="K30" s="126"/>
      <c r="L30" s="71">
        <v>1</v>
      </c>
      <c r="M30" s="153"/>
      <c r="N30" s="76" t="s">
        <v>63</v>
      </c>
      <c r="O30" s="126"/>
      <c r="P30" s="83" t="s">
        <v>76</v>
      </c>
      <c r="Q30" s="122"/>
      <c r="R30" s="52">
        <v>1</v>
      </c>
      <c r="S30" s="156"/>
      <c r="T30" s="56"/>
      <c r="U30" s="122"/>
      <c r="V30" s="52"/>
      <c r="W30" s="59">
        <f t="shared" si="3"/>
        <v>4</v>
      </c>
      <c r="X30" s="6">
        <f>SUM(W30/6)</f>
        <v>0.66666666666666663</v>
      </c>
      <c r="Y30" s="1" t="s">
        <v>74</v>
      </c>
    </row>
    <row r="31" spans="2:28" x14ac:dyDescent="0.25">
      <c r="B31" s="25" t="s">
        <v>38</v>
      </c>
      <c r="C31" s="135"/>
      <c r="D31" s="69">
        <v>1</v>
      </c>
      <c r="E31" s="138"/>
      <c r="F31" s="33"/>
      <c r="G31" s="135"/>
      <c r="H31" s="69">
        <v>1</v>
      </c>
      <c r="I31" s="138"/>
      <c r="J31" s="33"/>
      <c r="K31" s="126"/>
      <c r="L31" s="71">
        <v>1</v>
      </c>
      <c r="M31" s="153"/>
      <c r="N31" s="76" t="s">
        <v>63</v>
      </c>
      <c r="O31" s="126"/>
      <c r="P31" s="41">
        <v>1</v>
      </c>
      <c r="Q31" s="122"/>
      <c r="R31" s="52">
        <v>1</v>
      </c>
      <c r="S31" s="156"/>
      <c r="T31" s="56"/>
      <c r="U31" s="122"/>
      <c r="V31" s="52"/>
      <c r="W31" s="59">
        <f t="shared" si="3"/>
        <v>5</v>
      </c>
      <c r="X31" s="6">
        <f>SUM(W31/6)</f>
        <v>0.83333333333333337</v>
      </c>
      <c r="Y31" s="79" t="s">
        <v>70</v>
      </c>
    </row>
    <row r="32" spans="2:28" x14ac:dyDescent="0.25">
      <c r="B32" s="87" t="s">
        <v>42</v>
      </c>
      <c r="C32" s="135"/>
      <c r="D32" s="69">
        <v>1</v>
      </c>
      <c r="E32" s="138"/>
      <c r="F32" s="34"/>
      <c r="G32" s="135"/>
      <c r="H32" s="69">
        <v>1</v>
      </c>
      <c r="I32" s="138"/>
      <c r="J32" s="34"/>
      <c r="K32" s="126"/>
      <c r="L32" s="81">
        <v>0</v>
      </c>
      <c r="M32" s="153"/>
      <c r="N32" s="81" t="s">
        <v>76</v>
      </c>
      <c r="O32" s="126"/>
      <c r="P32" s="71">
        <v>0</v>
      </c>
      <c r="Q32" s="122"/>
      <c r="R32" s="85">
        <v>0</v>
      </c>
      <c r="S32" s="156"/>
      <c r="T32" s="57"/>
      <c r="U32" s="122"/>
      <c r="V32" s="53"/>
      <c r="W32" s="59">
        <f t="shared" si="3"/>
        <v>2</v>
      </c>
      <c r="X32" s="6">
        <f t="shared" si="4"/>
        <v>0.2857142857142857</v>
      </c>
      <c r="Y32" s="78" t="s">
        <v>80</v>
      </c>
    </row>
    <row r="33" spans="1:25" x14ac:dyDescent="0.25">
      <c r="B33" s="25" t="s">
        <v>44</v>
      </c>
      <c r="C33" s="135"/>
      <c r="D33" s="69">
        <v>1</v>
      </c>
      <c r="E33" s="138"/>
      <c r="F33" s="34"/>
      <c r="G33" s="135"/>
      <c r="H33" s="69">
        <v>1</v>
      </c>
      <c r="I33" s="138"/>
      <c r="J33" s="34"/>
      <c r="K33" s="126"/>
      <c r="L33" s="71">
        <v>1</v>
      </c>
      <c r="M33" s="153"/>
      <c r="N33" s="75">
        <v>1</v>
      </c>
      <c r="O33" s="126"/>
      <c r="P33" s="71">
        <v>1</v>
      </c>
      <c r="Q33" s="122"/>
      <c r="R33" s="85">
        <v>1</v>
      </c>
      <c r="S33" s="156"/>
      <c r="T33" s="57"/>
      <c r="U33" s="122"/>
      <c r="V33" s="53"/>
      <c r="W33" s="59">
        <f t="shared" si="3"/>
        <v>6</v>
      </c>
      <c r="X33" s="6">
        <f t="shared" si="4"/>
        <v>0.8571428571428571</v>
      </c>
      <c r="Y33" s="1" t="s">
        <v>69</v>
      </c>
    </row>
    <row r="34" spans="1:25" x14ac:dyDescent="0.25">
      <c r="B34" s="25" t="s">
        <v>51</v>
      </c>
      <c r="C34" s="135"/>
      <c r="D34" s="80" t="s">
        <v>76</v>
      </c>
      <c r="E34" s="138"/>
      <c r="F34" s="34"/>
      <c r="G34" s="135"/>
      <c r="H34" s="80" t="s">
        <v>76</v>
      </c>
      <c r="I34" s="138"/>
      <c r="J34" s="34"/>
      <c r="K34" s="126"/>
      <c r="L34" s="71">
        <v>1</v>
      </c>
      <c r="M34" s="153"/>
      <c r="N34" s="81" t="s">
        <v>76</v>
      </c>
      <c r="O34" s="126"/>
      <c r="P34" s="71">
        <v>0</v>
      </c>
      <c r="Q34" s="122"/>
      <c r="R34" s="85">
        <v>1</v>
      </c>
      <c r="S34" s="156"/>
      <c r="T34" s="57"/>
      <c r="U34" s="122"/>
      <c r="V34" s="53"/>
      <c r="W34" s="59">
        <f t="shared" si="3"/>
        <v>2</v>
      </c>
      <c r="X34" s="6">
        <f t="shared" si="4"/>
        <v>0.2857142857142857</v>
      </c>
      <c r="Y34" s="1" t="s">
        <v>62</v>
      </c>
    </row>
    <row r="35" spans="1:25" ht="15.75" thickBot="1" x14ac:dyDescent="0.3">
      <c r="B35" s="25" t="s">
        <v>52</v>
      </c>
      <c r="C35" s="136"/>
      <c r="D35" s="70">
        <v>1</v>
      </c>
      <c r="E35" s="139"/>
      <c r="F35" s="34"/>
      <c r="G35" s="136"/>
      <c r="H35" s="70">
        <v>1</v>
      </c>
      <c r="I35" s="139"/>
      <c r="J35" s="34"/>
      <c r="K35" s="127"/>
      <c r="L35" s="72">
        <v>1</v>
      </c>
      <c r="M35" s="154"/>
      <c r="N35" s="75">
        <v>1</v>
      </c>
      <c r="O35" s="127"/>
      <c r="P35" s="72">
        <v>1</v>
      </c>
      <c r="Q35" s="123"/>
      <c r="R35" s="86">
        <v>1</v>
      </c>
      <c r="S35" s="157"/>
      <c r="T35" s="57"/>
      <c r="U35" s="123"/>
      <c r="V35" s="54"/>
      <c r="W35" s="59">
        <f t="shared" si="3"/>
        <v>6</v>
      </c>
      <c r="X35" s="6">
        <f t="shared" si="4"/>
        <v>0.8571428571428571</v>
      </c>
      <c r="Y35" s="1" t="s">
        <v>62</v>
      </c>
    </row>
    <row r="36" spans="1:25" x14ac:dyDescent="0.25"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</row>
    <row r="37" spans="1:25" x14ac:dyDescent="0.25">
      <c r="B37" s="11" t="s">
        <v>45</v>
      </c>
      <c r="C37" s="17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3"/>
      <c r="X37" s="13"/>
    </row>
    <row r="38" spans="1:25" x14ac:dyDescent="0.25">
      <c r="B38" s="12" t="s">
        <v>46</v>
      </c>
      <c r="C38" s="144"/>
      <c r="D38" s="80" t="s">
        <v>76</v>
      </c>
      <c r="E38" s="144"/>
      <c r="F38" s="15"/>
      <c r="G38" s="144"/>
      <c r="H38" s="80" t="s">
        <v>76</v>
      </c>
      <c r="I38" s="144"/>
      <c r="J38" s="15"/>
      <c r="K38" s="148"/>
      <c r="L38" s="81" t="s">
        <v>76</v>
      </c>
      <c r="M38" s="148"/>
      <c r="N38" s="76" t="s">
        <v>63</v>
      </c>
      <c r="O38" s="148"/>
      <c r="P38" s="84" t="s">
        <v>76</v>
      </c>
      <c r="Q38" s="150"/>
      <c r="R38" s="74">
        <v>1</v>
      </c>
      <c r="S38" s="150"/>
      <c r="T38" s="74"/>
      <c r="U38" s="150"/>
      <c r="V38" s="74"/>
      <c r="W38" s="59">
        <f t="shared" ref="W38:W39" si="5">SUM(D38,H38,L38,P38,R38,V38,N38)</f>
        <v>1</v>
      </c>
      <c r="X38" s="6">
        <f t="shared" ref="X38:X39" si="6">SUM(W38/6)</f>
        <v>0.16666666666666666</v>
      </c>
      <c r="Y38" s="9" t="s">
        <v>64</v>
      </c>
    </row>
    <row r="39" spans="1:25" x14ac:dyDescent="0.25">
      <c r="B39" s="12" t="s">
        <v>48</v>
      </c>
      <c r="C39" s="145"/>
      <c r="D39" s="68">
        <v>1</v>
      </c>
      <c r="E39" s="145"/>
      <c r="F39" s="15"/>
      <c r="G39" s="145"/>
      <c r="H39" s="68">
        <v>1</v>
      </c>
      <c r="I39" s="145"/>
      <c r="J39" s="15"/>
      <c r="K39" s="149"/>
      <c r="L39" s="73">
        <v>1</v>
      </c>
      <c r="M39" s="149"/>
      <c r="N39" s="76" t="s">
        <v>63</v>
      </c>
      <c r="O39" s="149"/>
      <c r="P39" s="19">
        <v>1</v>
      </c>
      <c r="Q39" s="151"/>
      <c r="R39" s="74">
        <v>1</v>
      </c>
      <c r="S39" s="151"/>
      <c r="T39" s="74"/>
      <c r="U39" s="151"/>
      <c r="V39" s="74"/>
      <c r="W39" s="59">
        <f t="shared" si="5"/>
        <v>5</v>
      </c>
      <c r="X39" s="6">
        <f t="shared" si="6"/>
        <v>0.83333333333333337</v>
      </c>
      <c r="Y39" s="9" t="s">
        <v>64</v>
      </c>
    </row>
    <row r="40" spans="1:25" x14ac:dyDescent="0.25">
      <c r="B40" s="7"/>
      <c r="C40" s="8"/>
      <c r="D40" s="8"/>
      <c r="E40" s="8"/>
      <c r="F40" s="4"/>
    </row>
    <row r="41" spans="1:25" x14ac:dyDescent="0.25">
      <c r="B41" s="2" t="s">
        <v>49</v>
      </c>
      <c r="D41" s="1">
        <f>SUM(D26:D35,D38:D39)</f>
        <v>8</v>
      </c>
      <c r="F41" s="1">
        <f>SUM(F26:F35,F38:F39)</f>
        <v>0</v>
      </c>
      <c r="H41" s="1">
        <f>SUM(H26:H35,H38:H39)</f>
        <v>8</v>
      </c>
      <c r="J41" s="1">
        <f>SUM(J26:J35,J38:J39)</f>
        <v>0</v>
      </c>
      <c r="L41" s="1">
        <f>SUM(L26:L35,L38:L39)</f>
        <v>10</v>
      </c>
      <c r="N41" s="1">
        <f>SUM(N26:N35,N38:N39)</f>
        <v>5</v>
      </c>
      <c r="P41" s="1">
        <f>SUM(P26:P35,P38:P39)</f>
        <v>7</v>
      </c>
      <c r="R41" s="1">
        <f>SUM(R26:R35,R38:R39)</f>
        <v>9</v>
      </c>
      <c r="T41" s="1">
        <f>SUM(T26:T35,T38:T39)</f>
        <v>0</v>
      </c>
      <c r="V41" s="1">
        <f>SUM(V26:V35,V38:V39)</f>
        <v>0</v>
      </c>
      <c r="W41" s="1">
        <f>SUM(W26:W35,W38:W39)</f>
        <v>47</v>
      </c>
    </row>
    <row r="44" spans="1:25" ht="18.75" x14ac:dyDescent="0.25">
      <c r="A44" s="111" t="s">
        <v>57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</row>
    <row r="45" spans="1:25" ht="30" x14ac:dyDescent="0.25">
      <c r="A45" s="112" t="s">
        <v>1</v>
      </c>
      <c r="B45" s="112"/>
      <c r="C45" s="88" t="s">
        <v>2</v>
      </c>
      <c r="D45" s="89" t="s">
        <v>3</v>
      </c>
      <c r="E45" s="90" t="s">
        <v>2</v>
      </c>
      <c r="F45" s="91"/>
      <c r="G45" s="92" t="s">
        <v>2</v>
      </c>
      <c r="H45" s="93" t="s">
        <v>5</v>
      </c>
      <c r="I45" s="94" t="s">
        <v>2</v>
      </c>
      <c r="J45" s="91"/>
      <c r="K45" s="95" t="s">
        <v>2</v>
      </c>
      <c r="L45" s="96" t="s">
        <v>3</v>
      </c>
      <c r="M45" s="23" t="s">
        <v>2</v>
      </c>
      <c r="N45" s="97"/>
      <c r="O45" s="95" t="s">
        <v>2</v>
      </c>
      <c r="P45" s="98" t="s">
        <v>5</v>
      </c>
      <c r="Q45" s="99" t="s">
        <v>2</v>
      </c>
      <c r="R45" s="100" t="s">
        <v>3</v>
      </c>
      <c r="S45" s="101" t="s">
        <v>2</v>
      </c>
      <c r="T45" s="102"/>
      <c r="U45" s="99" t="s">
        <v>2</v>
      </c>
      <c r="V45" s="103" t="s">
        <v>5</v>
      </c>
      <c r="W45" s="104" t="s">
        <v>9</v>
      </c>
      <c r="X45" s="5" t="s">
        <v>10</v>
      </c>
      <c r="Y45" s="3" t="s">
        <v>11</v>
      </c>
    </row>
    <row r="46" spans="1:25" ht="15.75" x14ac:dyDescent="0.25">
      <c r="A46" s="3" t="s">
        <v>82</v>
      </c>
      <c r="B46" s="3" t="s">
        <v>48</v>
      </c>
      <c r="C46" s="113"/>
      <c r="D46" s="89"/>
      <c r="E46" s="114"/>
      <c r="F46" s="91"/>
      <c r="G46" s="115"/>
      <c r="H46" s="93"/>
      <c r="I46" s="116"/>
      <c r="J46" s="91"/>
      <c r="K46" s="117"/>
      <c r="L46" s="96"/>
      <c r="M46" s="118"/>
      <c r="N46" s="97"/>
      <c r="O46" s="117"/>
      <c r="P46" s="98"/>
      <c r="Q46" s="119"/>
      <c r="R46" s="100"/>
      <c r="S46" s="120"/>
      <c r="T46" s="102"/>
      <c r="U46" s="119"/>
      <c r="V46" s="103"/>
      <c r="W46" s="105">
        <f t="shared" ref="W46:W49" si="7">SUM(V46,T46,R46,P46,N46,L46,J46,H46,F46,D46)</f>
        <v>0</v>
      </c>
      <c r="X46" s="6">
        <f t="shared" ref="X46:X49" si="8">SUM(W46/6)</f>
        <v>0</v>
      </c>
      <c r="Y46" s="1" t="s">
        <v>66</v>
      </c>
    </row>
    <row r="47" spans="1:25" ht="15.75" x14ac:dyDescent="0.25">
      <c r="A47" s="3" t="s">
        <v>83</v>
      </c>
      <c r="B47" s="3" t="s">
        <v>33</v>
      </c>
      <c r="C47" s="113"/>
      <c r="D47" s="89"/>
      <c r="E47" s="114"/>
      <c r="F47" s="91"/>
      <c r="G47" s="115"/>
      <c r="H47" s="93"/>
      <c r="I47" s="116"/>
      <c r="J47" s="91"/>
      <c r="K47" s="117"/>
      <c r="L47" s="96"/>
      <c r="M47" s="118"/>
      <c r="N47" s="97"/>
      <c r="O47" s="117"/>
      <c r="P47" s="98"/>
      <c r="Q47" s="119"/>
      <c r="R47" s="100"/>
      <c r="S47" s="120"/>
      <c r="T47" s="102"/>
      <c r="U47" s="119"/>
      <c r="V47" s="103"/>
      <c r="W47" s="105">
        <f t="shared" si="7"/>
        <v>0</v>
      </c>
      <c r="X47" s="6">
        <f t="shared" si="8"/>
        <v>0</v>
      </c>
      <c r="Y47" s="1" t="s">
        <v>53</v>
      </c>
    </row>
    <row r="48" spans="1:25" ht="15.75" x14ac:dyDescent="0.25">
      <c r="A48" s="110" t="s">
        <v>84</v>
      </c>
      <c r="B48" s="3" t="s">
        <v>51</v>
      </c>
      <c r="C48" s="113"/>
      <c r="D48" s="89"/>
      <c r="E48" s="114"/>
      <c r="F48" s="91"/>
      <c r="G48" s="115"/>
      <c r="H48" s="93"/>
      <c r="I48" s="116"/>
      <c r="J48" s="91"/>
      <c r="K48" s="117"/>
      <c r="L48" s="96"/>
      <c r="M48" s="118"/>
      <c r="N48" s="97"/>
      <c r="O48" s="117"/>
      <c r="P48" s="98"/>
      <c r="Q48" s="119"/>
      <c r="R48" s="100"/>
      <c r="S48" s="120"/>
      <c r="T48" s="102"/>
      <c r="U48" s="119"/>
      <c r="V48" s="103"/>
      <c r="W48" s="105">
        <f t="shared" si="7"/>
        <v>0</v>
      </c>
      <c r="X48" s="6">
        <f t="shared" si="8"/>
        <v>0</v>
      </c>
      <c r="Y48" s="1" t="s">
        <v>62</v>
      </c>
    </row>
    <row r="49" spans="1:25" ht="15.75" x14ac:dyDescent="0.25">
      <c r="A49" s="110"/>
      <c r="B49" s="3" t="s">
        <v>52</v>
      </c>
      <c r="C49" s="113"/>
      <c r="D49" s="89"/>
      <c r="E49" s="114"/>
      <c r="F49" s="91"/>
      <c r="G49" s="115"/>
      <c r="H49" s="93"/>
      <c r="I49" s="116"/>
      <c r="J49" s="91"/>
      <c r="K49" s="117"/>
      <c r="L49" s="96"/>
      <c r="M49" s="118"/>
      <c r="N49" s="97"/>
      <c r="O49" s="117"/>
      <c r="P49" s="98"/>
      <c r="Q49" s="119"/>
      <c r="R49" s="100"/>
      <c r="S49" s="120"/>
      <c r="T49" s="102"/>
      <c r="U49" s="119"/>
      <c r="V49" s="103"/>
      <c r="W49" s="105">
        <f t="shared" si="7"/>
        <v>0</v>
      </c>
      <c r="X49" s="6">
        <f t="shared" si="8"/>
        <v>0</v>
      </c>
      <c r="Y49" s="1" t="s">
        <v>62</v>
      </c>
    </row>
    <row r="50" spans="1:25" x14ac:dyDescent="0.25">
      <c r="A50" s="110"/>
      <c r="B50" s="3" t="s">
        <v>38</v>
      </c>
      <c r="C50" s="113"/>
      <c r="D50" s="68"/>
      <c r="E50" s="114"/>
      <c r="F50" s="68"/>
      <c r="G50" s="115"/>
      <c r="H50" s="68"/>
      <c r="I50" s="116"/>
      <c r="J50" s="68"/>
      <c r="K50" s="117"/>
      <c r="L50" s="73"/>
      <c r="M50" s="118"/>
      <c r="N50" s="73"/>
      <c r="O50" s="117"/>
      <c r="P50" s="73"/>
      <c r="Q50" s="119"/>
      <c r="R50" s="74"/>
      <c r="S50" s="120"/>
      <c r="T50" s="74"/>
      <c r="U50" s="119"/>
      <c r="V50" s="74"/>
      <c r="W50" s="105">
        <f t="shared" ref="W50:W51" si="9">SUM(V50,T50,R50,P50,N50,L50,J50,H50,F50,D50)</f>
        <v>0</v>
      </c>
      <c r="X50" s="6">
        <f>SUM(W50/6)</f>
        <v>0</v>
      </c>
      <c r="Y50" s="14" t="s">
        <v>39</v>
      </c>
    </row>
    <row r="51" spans="1:25" x14ac:dyDescent="0.25">
      <c r="A51" s="110"/>
      <c r="B51" s="109" t="s">
        <v>87</v>
      </c>
      <c r="C51" s="113"/>
      <c r="D51" s="68"/>
      <c r="E51" s="114"/>
      <c r="F51" s="68"/>
      <c r="G51" s="115"/>
      <c r="H51" s="68"/>
      <c r="I51" s="116"/>
      <c r="J51" s="68"/>
      <c r="K51" s="117"/>
      <c r="L51" s="73"/>
      <c r="M51" s="118"/>
      <c r="N51" s="73"/>
      <c r="O51" s="117"/>
      <c r="P51" s="73"/>
      <c r="Q51" s="119"/>
      <c r="R51" s="74"/>
      <c r="S51" s="120"/>
      <c r="T51" s="74"/>
      <c r="U51" s="119"/>
      <c r="V51" s="74"/>
      <c r="W51" s="105">
        <f t="shared" si="9"/>
        <v>0</v>
      </c>
      <c r="X51" s="6">
        <f t="shared" ref="X51:X57" si="10">SUM(W51/6)</f>
        <v>0</v>
      </c>
      <c r="Y51" s="1"/>
    </row>
    <row r="52" spans="1:25" x14ac:dyDescent="0.25">
      <c r="A52" s="110"/>
      <c r="B52" s="109" t="s">
        <v>87</v>
      </c>
      <c r="C52" s="113"/>
      <c r="D52" s="106"/>
      <c r="E52" s="114"/>
      <c r="F52" s="106"/>
      <c r="G52" s="115"/>
      <c r="H52" s="68"/>
      <c r="I52" s="116"/>
      <c r="J52" s="68"/>
      <c r="K52" s="117"/>
      <c r="L52" s="73"/>
      <c r="M52" s="118"/>
      <c r="N52" s="73"/>
      <c r="O52" s="117"/>
      <c r="P52" s="73"/>
      <c r="Q52" s="119"/>
      <c r="R52" s="74"/>
      <c r="S52" s="120"/>
      <c r="T52" s="74"/>
      <c r="U52" s="119"/>
      <c r="V52" s="74"/>
      <c r="W52" s="105">
        <f>SUM(V52,T52,R52,P52,N52,L52,J52,H52,F52)</f>
        <v>0</v>
      </c>
      <c r="X52" s="6">
        <f t="shared" si="10"/>
        <v>0</v>
      </c>
      <c r="Y52" s="1"/>
    </row>
    <row r="53" spans="1:25" x14ac:dyDescent="0.25">
      <c r="A53" s="3" t="s">
        <v>85</v>
      </c>
      <c r="B53" s="3" t="s">
        <v>36</v>
      </c>
      <c r="C53" s="113"/>
      <c r="D53" s="68"/>
      <c r="E53" s="114"/>
      <c r="F53" s="68"/>
      <c r="G53" s="115"/>
      <c r="H53" s="68"/>
      <c r="I53" s="116"/>
      <c r="J53" s="68"/>
      <c r="K53" s="117"/>
      <c r="L53" s="73"/>
      <c r="M53" s="118"/>
      <c r="N53" s="73"/>
      <c r="O53" s="117"/>
      <c r="P53" s="73"/>
      <c r="Q53" s="119"/>
      <c r="R53" s="74"/>
      <c r="S53" s="120"/>
      <c r="T53" s="74"/>
      <c r="U53" s="119"/>
      <c r="V53" s="74"/>
      <c r="W53" s="105">
        <f t="shared" ref="W53:W54" si="11">SUM(V53,T53,R53,P53,N53,L53,J53,H53,F53,D53)</f>
        <v>0</v>
      </c>
      <c r="X53" s="6">
        <f t="shared" si="10"/>
        <v>0</v>
      </c>
      <c r="Y53" s="1" t="s">
        <v>37</v>
      </c>
    </row>
    <row r="54" spans="1:25" x14ac:dyDescent="0.25">
      <c r="A54" s="110" t="s">
        <v>86</v>
      </c>
      <c r="B54" s="3" t="s">
        <v>44</v>
      </c>
      <c r="C54" s="113"/>
      <c r="D54" s="68"/>
      <c r="E54" s="114"/>
      <c r="F54" s="68"/>
      <c r="G54" s="115"/>
      <c r="H54" s="68"/>
      <c r="I54" s="116"/>
      <c r="J54" s="68"/>
      <c r="K54" s="117"/>
      <c r="L54" s="73"/>
      <c r="M54" s="118"/>
      <c r="N54" s="73"/>
      <c r="O54" s="117"/>
      <c r="P54" s="73"/>
      <c r="Q54" s="119"/>
      <c r="R54" s="74"/>
      <c r="S54" s="120"/>
      <c r="T54" s="74"/>
      <c r="U54" s="119"/>
      <c r="V54" s="74"/>
      <c r="W54" s="105">
        <f t="shared" si="11"/>
        <v>0</v>
      </c>
      <c r="X54" s="6">
        <f t="shared" si="10"/>
        <v>0</v>
      </c>
      <c r="Y54" s="1" t="s">
        <v>43</v>
      </c>
    </row>
    <row r="55" spans="1:25" x14ac:dyDescent="0.25">
      <c r="A55" s="110"/>
      <c r="B55" s="3" t="s">
        <v>24</v>
      </c>
      <c r="C55" s="113"/>
      <c r="D55" s="106"/>
      <c r="E55" s="114"/>
      <c r="F55" s="106"/>
      <c r="G55" s="115"/>
      <c r="H55" s="106"/>
      <c r="I55" s="116"/>
      <c r="J55" s="106"/>
      <c r="K55" s="117"/>
      <c r="L55" s="107"/>
      <c r="M55" s="118"/>
      <c r="N55" s="107"/>
      <c r="O55" s="117"/>
      <c r="P55" s="107"/>
      <c r="Q55" s="119"/>
      <c r="R55" s="108"/>
      <c r="S55" s="120"/>
      <c r="T55" s="108"/>
      <c r="U55" s="119"/>
      <c r="V55" s="108"/>
      <c r="W55" s="105">
        <f>SUM(V55,T55)</f>
        <v>0</v>
      </c>
      <c r="X55" s="6">
        <f t="shared" si="10"/>
        <v>0</v>
      </c>
      <c r="Y55" s="1" t="s">
        <v>25</v>
      </c>
    </row>
    <row r="56" spans="1:25" x14ac:dyDescent="0.25">
      <c r="A56" s="110"/>
      <c r="B56" s="109" t="s">
        <v>87</v>
      </c>
      <c r="C56" s="113"/>
      <c r="D56" s="106"/>
      <c r="E56" s="114"/>
      <c r="F56" s="106"/>
      <c r="G56" s="115"/>
      <c r="H56" s="106"/>
      <c r="I56" s="116"/>
      <c r="J56" s="106"/>
      <c r="K56" s="117"/>
      <c r="L56" s="107"/>
      <c r="M56" s="118"/>
      <c r="N56" s="107"/>
      <c r="O56" s="117"/>
      <c r="P56" s="107"/>
      <c r="Q56" s="119"/>
      <c r="R56" s="108"/>
      <c r="S56" s="120"/>
      <c r="T56" s="108"/>
      <c r="U56" s="119"/>
      <c r="V56" s="108"/>
      <c r="W56" s="105">
        <f>SUM(V56,T56)</f>
        <v>0</v>
      </c>
      <c r="X56" s="6">
        <f t="shared" si="10"/>
        <v>0</v>
      </c>
      <c r="Y56" s="1"/>
    </row>
    <row r="57" spans="1:25" x14ac:dyDescent="0.25">
      <c r="A57" s="110"/>
      <c r="B57" s="109" t="s">
        <v>88</v>
      </c>
      <c r="C57" s="113"/>
      <c r="D57" s="106"/>
      <c r="E57" s="114"/>
      <c r="F57" s="106"/>
      <c r="G57" s="115"/>
      <c r="H57" s="106"/>
      <c r="I57" s="116"/>
      <c r="J57" s="106"/>
      <c r="K57" s="117"/>
      <c r="L57" s="107"/>
      <c r="M57" s="118"/>
      <c r="N57" s="107"/>
      <c r="O57" s="117"/>
      <c r="P57" s="107"/>
      <c r="Q57" s="119"/>
      <c r="R57" s="108"/>
      <c r="S57" s="120"/>
      <c r="T57" s="108"/>
      <c r="U57" s="119"/>
      <c r="V57" s="108"/>
      <c r="W57" s="105">
        <f>SUM(V57,T57)</f>
        <v>0</v>
      </c>
      <c r="X57" s="6">
        <f t="shared" si="10"/>
        <v>0</v>
      </c>
      <c r="Y57" s="1"/>
    </row>
    <row r="58" spans="1:25" x14ac:dyDescent="0.25"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</row>
    <row r="59" spans="1:25" x14ac:dyDescent="0.25">
      <c r="B59" s="11" t="s">
        <v>45</v>
      </c>
      <c r="C59" s="17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3"/>
      <c r="X59" s="13"/>
    </row>
    <row r="60" spans="1:25" x14ac:dyDescent="0.25">
      <c r="B60" s="12" t="s">
        <v>46</v>
      </c>
      <c r="C60" s="144"/>
      <c r="D60" s="15"/>
      <c r="E60" s="144"/>
      <c r="F60" s="15"/>
      <c r="G60" s="144"/>
      <c r="H60" s="15"/>
      <c r="I60" s="144"/>
      <c r="J60" s="15"/>
      <c r="K60" s="148"/>
      <c r="L60" s="19"/>
      <c r="M60" s="148"/>
      <c r="N60" s="20"/>
      <c r="O60" s="148"/>
      <c r="P60" s="19"/>
      <c r="Q60" s="150"/>
      <c r="R60" s="21"/>
      <c r="S60" s="150"/>
      <c r="T60" s="21"/>
      <c r="U60" s="150"/>
      <c r="V60" s="21"/>
      <c r="W60" s="59">
        <f t="shared" ref="W60:W61" si="12">SUM(V60,T60)</f>
        <v>0</v>
      </c>
      <c r="X60" s="6">
        <f t="shared" ref="X60:X61" si="13">SUM(W60/6)</f>
        <v>0</v>
      </c>
      <c r="Y60" s="9" t="s">
        <v>65</v>
      </c>
    </row>
    <row r="61" spans="1:25" x14ac:dyDescent="0.25">
      <c r="B61" s="12"/>
      <c r="C61" s="145"/>
      <c r="D61" s="15"/>
      <c r="E61" s="145"/>
      <c r="F61" s="15"/>
      <c r="G61" s="145"/>
      <c r="H61" s="15"/>
      <c r="I61" s="145"/>
      <c r="J61" s="15"/>
      <c r="K61" s="149"/>
      <c r="L61" s="19"/>
      <c r="M61" s="149"/>
      <c r="N61" s="20"/>
      <c r="O61" s="149"/>
      <c r="P61" s="19"/>
      <c r="Q61" s="151"/>
      <c r="R61" s="21"/>
      <c r="S61" s="151"/>
      <c r="T61" s="21"/>
      <c r="U61" s="151"/>
      <c r="V61" s="21"/>
      <c r="W61" s="59">
        <f t="shared" si="12"/>
        <v>0</v>
      </c>
      <c r="X61" s="6">
        <f t="shared" si="13"/>
        <v>0</v>
      </c>
      <c r="Y61" s="9"/>
    </row>
    <row r="62" spans="1:25" x14ac:dyDescent="0.25">
      <c r="B62" s="7"/>
      <c r="C62" s="8"/>
      <c r="D62" s="8"/>
      <c r="E62" s="8"/>
      <c r="F62" s="4"/>
    </row>
    <row r="63" spans="1:25" x14ac:dyDescent="0.25">
      <c r="B63" s="2" t="s">
        <v>49</v>
      </c>
      <c r="D63" s="1">
        <f>SUM(D50:D57,D60:D61)</f>
        <v>0</v>
      </c>
      <c r="F63" s="1">
        <f>SUM(F50:F57,F60:F61)</f>
        <v>0</v>
      </c>
      <c r="H63" s="1">
        <f>SUM(H50:H57,H60:H61)</f>
        <v>0</v>
      </c>
      <c r="J63" s="1">
        <f>SUM(J50:J57,J60:J61)</f>
        <v>0</v>
      </c>
      <c r="L63" s="1">
        <f>SUM(L50:L57,L60:L61)</f>
        <v>0</v>
      </c>
      <c r="N63" s="1">
        <f>SUM(N50:N57,N60:N61)</f>
        <v>0</v>
      </c>
      <c r="P63" s="1">
        <f>SUM(P50:P57,P60:P61)</f>
        <v>0</v>
      </c>
      <c r="R63" s="1">
        <f>SUM(R50:R57,R60:R61)</f>
        <v>0</v>
      </c>
      <c r="T63" s="1">
        <f>SUM(T50:T57,T60:T61)</f>
        <v>0</v>
      </c>
      <c r="W63" s="1">
        <f>SUM(W50:W57,W60:W61)</f>
        <v>0</v>
      </c>
    </row>
  </sheetData>
  <mergeCells count="66">
    <mergeCell ref="M60:M61"/>
    <mergeCell ref="O60:O61"/>
    <mergeCell ref="Q60:Q61"/>
    <mergeCell ref="S60:S61"/>
    <mergeCell ref="U60:U61"/>
    <mergeCell ref="C60:C61"/>
    <mergeCell ref="E60:E61"/>
    <mergeCell ref="G60:G61"/>
    <mergeCell ref="I60:I61"/>
    <mergeCell ref="K60:K61"/>
    <mergeCell ref="M26:M35"/>
    <mergeCell ref="O26:O35"/>
    <mergeCell ref="Q26:Q35"/>
    <mergeCell ref="S26:S35"/>
    <mergeCell ref="U26:U35"/>
    <mergeCell ref="C26:C35"/>
    <mergeCell ref="E26:E35"/>
    <mergeCell ref="G26:G35"/>
    <mergeCell ref="I26:I35"/>
    <mergeCell ref="K26:K35"/>
    <mergeCell ref="M38:M39"/>
    <mergeCell ref="O38:O39"/>
    <mergeCell ref="Q38:Q39"/>
    <mergeCell ref="S38:S39"/>
    <mergeCell ref="U38:U39"/>
    <mergeCell ref="C38:C39"/>
    <mergeCell ref="E38:E39"/>
    <mergeCell ref="G38:G39"/>
    <mergeCell ref="I38:I39"/>
    <mergeCell ref="K38:K39"/>
    <mergeCell ref="B24:Y24"/>
    <mergeCell ref="M18:M19"/>
    <mergeCell ref="O18:O19"/>
    <mergeCell ref="Q18:Q19"/>
    <mergeCell ref="S18:S19"/>
    <mergeCell ref="U18:U19"/>
    <mergeCell ref="C18:C19"/>
    <mergeCell ref="G18:G19"/>
    <mergeCell ref="E18:E19"/>
    <mergeCell ref="I18:I19"/>
    <mergeCell ref="K18:K19"/>
    <mergeCell ref="U3:U15"/>
    <mergeCell ref="B1:Y1"/>
    <mergeCell ref="K3:K15"/>
    <mergeCell ref="M3:M15"/>
    <mergeCell ref="O3:O15"/>
    <mergeCell ref="Q3:Q15"/>
    <mergeCell ref="S3:S15"/>
    <mergeCell ref="C3:C15"/>
    <mergeCell ref="G3:G15"/>
    <mergeCell ref="E3:E15"/>
    <mergeCell ref="I3:I15"/>
    <mergeCell ref="A48:A52"/>
    <mergeCell ref="A54:A57"/>
    <mergeCell ref="A44:Y44"/>
    <mergeCell ref="A45:B45"/>
    <mergeCell ref="C46:C57"/>
    <mergeCell ref="E46:E57"/>
    <mergeCell ref="G46:G57"/>
    <mergeCell ref="I46:I57"/>
    <mergeCell ref="K46:K57"/>
    <mergeCell ref="M46:M57"/>
    <mergeCell ref="O46:O57"/>
    <mergeCell ref="Q46:Q57"/>
    <mergeCell ref="S46:S57"/>
    <mergeCell ref="U46:U57"/>
  </mergeCells>
  <pageMargins left="0.7" right="0.7" top="0.75" bottom="0.75" header="0.3" footer="0.3"/>
  <pageSetup paperSize="9" scale="6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402EE0BBC26F478CA7A0A976B10685" ma:contentTypeVersion="18" ma:contentTypeDescription="Create a new document." ma:contentTypeScope="" ma:versionID="7ff7d86d03e6f7f9a503f6193dc31f5f">
  <xsd:schema xmlns:xsd="http://www.w3.org/2001/XMLSchema" xmlns:xs="http://www.w3.org/2001/XMLSchema" xmlns:p="http://schemas.microsoft.com/office/2006/metadata/properties" xmlns:ns2="99321275-83ec-4dd3-ae28-448b941a345c" xmlns:ns3="275775db-a311-4d59-917e-ff5b72dde0e6" targetNamespace="http://schemas.microsoft.com/office/2006/metadata/properties" ma:root="true" ma:fieldsID="bca7c3d1bbcfa53d4f2a33fa0b4fdcb7" ns2:_="" ns3:_="">
    <xsd:import namespace="99321275-83ec-4dd3-ae28-448b941a345c"/>
    <xsd:import namespace="275775db-a311-4d59-917e-ff5b72dde0e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321275-83ec-4dd3-ae28-448b941a345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8c3f21-e97d-4ca6-aa1d-23d09f3e34a3}" ma:internalName="TaxCatchAll" ma:showField="CatchAllData" ma:web="99321275-83ec-4dd3-ae28-448b941a3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5775db-a311-4d59-917e-ff5b72dde0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da31f69-0b7d-4300-891a-e4c345249d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9321275-83ec-4dd3-ae28-448b941a345c">
      <UserInfo>
        <DisplayName>Governors Members</DisplayName>
        <AccountId>8</AccountId>
        <AccountType/>
      </UserInfo>
    </SharedWithUsers>
    <TaxCatchAll xmlns="99321275-83ec-4dd3-ae28-448b941a345c" xsi:nil="true"/>
    <lcf76f155ced4ddcb4097134ff3c332f xmlns="275775db-a311-4d59-917e-ff5b72dde0e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9F7407B-2BD3-4520-AD52-F464755A76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321275-83ec-4dd3-ae28-448b941a345c"/>
    <ds:schemaRef ds:uri="275775db-a311-4d59-917e-ff5b72dde0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2EE0BE-7EB1-4A03-A424-C0CFE12C72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B88924-5D95-426B-A452-E8D8F72032CD}">
  <ds:schemaRefs>
    <ds:schemaRef ds:uri="http://schemas.microsoft.com/office/2006/metadata/properties"/>
    <ds:schemaRef ds:uri="http://schemas.microsoft.com/office/infopath/2007/PartnerControls"/>
    <ds:schemaRef ds:uri="99321275-83ec-4dd3-ae28-448b941a345c"/>
    <ds:schemaRef ds:uri="275775db-a311-4d59-917e-ff5b72dde0e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High Green Primary School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Diane Smales</dc:creator>
  <cp:keywords/>
  <dc:description/>
  <cp:lastModifiedBy>Lorraine Rawlings</cp:lastModifiedBy>
  <cp:revision/>
  <dcterms:created xsi:type="dcterms:W3CDTF">2023-12-06T16:02:25Z</dcterms:created>
  <dcterms:modified xsi:type="dcterms:W3CDTF">2025-05-12T13:11:13Z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0x01010037402EE0BBC26F478CA7A0A976B10685</vt:lpwstr>
  </property>
  <property fmtid="{D5CDD505-2E9C-101B-9397-08002B2CF9AE}" pid="3" name="Order">
    <vt:r8>221400</vt:r8>
  </property>
  <property fmtid="{D5CDD505-2E9C-101B-9397-08002B2CF9AE}" pid="4" name="xd_ProgID">
    <vt:lpwstr/>
  </property>
  <property fmtid="{D5CDD505-2E9C-101B-9397-08002B2CF9AE}" pid="5" name="MediaServiceImageTags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</Properties>
</file>