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27046 Report" sheetId="1" r:id="rId1"/>
  </sheets>
  <definedNames>
    <definedName name="_xlnm.Print_Area" localSheetId="0">'27046 Report'!$A$1:$J$165</definedName>
    <definedName name="_xlnm.Print_Titles" localSheetId="0">'27046 Report'!$9:$13</definedName>
  </definedNames>
  <calcPr calcId="145621"/>
</workbook>
</file>

<file path=xl/calcChain.xml><?xml version="1.0" encoding="utf-8"?>
<calcChain xmlns="http://schemas.openxmlformats.org/spreadsheetml/2006/main">
  <c r="H157" i="1" l="1"/>
  <c r="J157" i="1" s="1"/>
  <c r="C157" i="1"/>
  <c r="I156" i="1"/>
  <c r="I160" i="1" s="1"/>
  <c r="G156" i="1"/>
  <c r="F156" i="1"/>
  <c r="J155" i="1"/>
  <c r="H155" i="1"/>
  <c r="C155" i="1"/>
  <c r="H154" i="1"/>
  <c r="J154" i="1" s="1"/>
  <c r="C154" i="1"/>
  <c r="H153" i="1"/>
  <c r="J153" i="1" s="1"/>
  <c r="C153" i="1"/>
  <c r="H152" i="1"/>
  <c r="J152" i="1" s="1"/>
  <c r="C152" i="1"/>
  <c r="J151" i="1"/>
  <c r="H151" i="1"/>
  <c r="C151" i="1"/>
  <c r="H150" i="1"/>
  <c r="J150" i="1" s="1"/>
  <c r="C150" i="1"/>
  <c r="H149" i="1"/>
  <c r="J149" i="1" s="1"/>
  <c r="C149" i="1"/>
  <c r="H148" i="1"/>
  <c r="J148" i="1" s="1"/>
  <c r="C148" i="1"/>
  <c r="J147" i="1"/>
  <c r="H147" i="1"/>
  <c r="C147" i="1"/>
  <c r="H146" i="1"/>
  <c r="J146" i="1" s="1"/>
  <c r="C146" i="1"/>
  <c r="H145" i="1"/>
  <c r="J145" i="1" s="1"/>
  <c r="C145" i="1"/>
  <c r="J138" i="1"/>
  <c r="H138" i="1"/>
  <c r="C138" i="1"/>
  <c r="I137" i="1"/>
  <c r="I141" i="1" s="1"/>
  <c r="G137" i="1"/>
  <c r="G141" i="1" s="1"/>
  <c r="F137" i="1"/>
  <c r="F141" i="1" s="1"/>
  <c r="J136" i="1"/>
  <c r="H136" i="1"/>
  <c r="C136" i="1"/>
  <c r="H135" i="1"/>
  <c r="J135" i="1" s="1"/>
  <c r="C135" i="1"/>
  <c r="H134" i="1"/>
  <c r="J134" i="1" s="1"/>
  <c r="C134" i="1"/>
  <c r="H133" i="1"/>
  <c r="J133" i="1" s="1"/>
  <c r="C133" i="1"/>
  <c r="J132" i="1"/>
  <c r="H132" i="1"/>
  <c r="C132" i="1"/>
  <c r="H124" i="1"/>
  <c r="H125" i="1" s="1"/>
  <c r="C124" i="1"/>
  <c r="H120" i="1"/>
  <c r="J120" i="1" s="1"/>
  <c r="J121" i="1" s="1"/>
  <c r="C120" i="1"/>
  <c r="J116" i="1"/>
  <c r="H116" i="1"/>
  <c r="C116" i="1"/>
  <c r="I115" i="1"/>
  <c r="G115" i="1"/>
  <c r="F115" i="1"/>
  <c r="H114" i="1"/>
  <c r="J114" i="1" s="1"/>
  <c r="C114" i="1"/>
  <c r="H113" i="1"/>
  <c r="J113" i="1" s="1"/>
  <c r="C113" i="1"/>
  <c r="H112" i="1"/>
  <c r="J112" i="1" s="1"/>
  <c r="C112" i="1"/>
  <c r="H111" i="1"/>
  <c r="J111" i="1" s="1"/>
  <c r="C111" i="1"/>
  <c r="H110" i="1"/>
  <c r="J110" i="1" s="1"/>
  <c r="C110" i="1"/>
  <c r="H109" i="1"/>
  <c r="J109" i="1" s="1"/>
  <c r="C109" i="1"/>
  <c r="H108" i="1"/>
  <c r="J108" i="1" s="1"/>
  <c r="C108" i="1"/>
  <c r="H107" i="1"/>
  <c r="J107" i="1" s="1"/>
  <c r="C107" i="1"/>
  <c r="H106" i="1"/>
  <c r="J106" i="1" s="1"/>
  <c r="C106" i="1"/>
  <c r="H105" i="1"/>
  <c r="J105" i="1" s="1"/>
  <c r="C105" i="1"/>
  <c r="H104" i="1"/>
  <c r="J104" i="1" s="1"/>
  <c r="C104" i="1"/>
  <c r="H100" i="1"/>
  <c r="J100" i="1" s="1"/>
  <c r="J101" i="1" s="1"/>
  <c r="C100" i="1"/>
  <c r="H96" i="1"/>
  <c r="H97" i="1" s="1"/>
  <c r="C96" i="1"/>
  <c r="H92" i="1"/>
  <c r="J92" i="1" s="1"/>
  <c r="C92" i="1"/>
  <c r="I91" i="1"/>
  <c r="G91" i="1"/>
  <c r="F91" i="1"/>
  <c r="H90" i="1"/>
  <c r="J90" i="1" s="1"/>
  <c r="C90" i="1"/>
  <c r="H89" i="1"/>
  <c r="J89" i="1" s="1"/>
  <c r="C89" i="1"/>
  <c r="H88" i="1"/>
  <c r="J88" i="1" s="1"/>
  <c r="C88" i="1"/>
  <c r="H87" i="1"/>
  <c r="J87" i="1" s="1"/>
  <c r="C87" i="1"/>
  <c r="H86" i="1"/>
  <c r="J86" i="1" s="1"/>
  <c r="C86" i="1"/>
  <c r="H85" i="1"/>
  <c r="J85" i="1" s="1"/>
  <c r="C85" i="1"/>
  <c r="H84" i="1"/>
  <c r="J84" i="1" s="1"/>
  <c r="C84" i="1"/>
  <c r="H83" i="1"/>
  <c r="J83" i="1" s="1"/>
  <c r="C83" i="1"/>
  <c r="H82" i="1"/>
  <c r="J82" i="1" s="1"/>
  <c r="C82" i="1"/>
  <c r="H81" i="1"/>
  <c r="J81" i="1" s="1"/>
  <c r="C81" i="1"/>
  <c r="H80" i="1"/>
  <c r="J80" i="1" s="1"/>
  <c r="C80" i="1"/>
  <c r="H79" i="1"/>
  <c r="J79" i="1" s="1"/>
  <c r="C79" i="1"/>
  <c r="H78" i="1"/>
  <c r="J78" i="1" s="1"/>
  <c r="C78" i="1"/>
  <c r="H77" i="1"/>
  <c r="J77" i="1" s="1"/>
  <c r="C77" i="1"/>
  <c r="H76" i="1"/>
  <c r="J76" i="1" s="1"/>
  <c r="C76" i="1"/>
  <c r="H75" i="1"/>
  <c r="J75" i="1" s="1"/>
  <c r="C75" i="1"/>
  <c r="H74" i="1"/>
  <c r="J74" i="1" s="1"/>
  <c r="C74" i="1"/>
  <c r="H73" i="1"/>
  <c r="J73" i="1" s="1"/>
  <c r="C73" i="1"/>
  <c r="H72" i="1"/>
  <c r="J72" i="1" s="1"/>
  <c r="C72" i="1"/>
  <c r="J71" i="1"/>
  <c r="H71" i="1"/>
  <c r="C71" i="1"/>
  <c r="H70" i="1"/>
  <c r="J70" i="1" s="1"/>
  <c r="C70" i="1"/>
  <c r="H69" i="1"/>
  <c r="J69" i="1" s="1"/>
  <c r="C69" i="1"/>
  <c r="H68" i="1"/>
  <c r="J68" i="1" s="1"/>
  <c r="C68" i="1"/>
  <c r="H64" i="1"/>
  <c r="H65" i="1" s="1"/>
  <c r="H91" i="1" s="1"/>
  <c r="C64" i="1"/>
  <c r="H60" i="1"/>
  <c r="J60" i="1" s="1"/>
  <c r="C60" i="1"/>
  <c r="I59" i="1"/>
  <c r="G59" i="1"/>
  <c r="F59" i="1"/>
  <c r="H58" i="1"/>
  <c r="J58" i="1" s="1"/>
  <c r="C58" i="1"/>
  <c r="H57" i="1"/>
  <c r="J57" i="1" s="1"/>
  <c r="C57" i="1"/>
  <c r="H56" i="1"/>
  <c r="J56" i="1" s="1"/>
  <c r="C56" i="1"/>
  <c r="H55" i="1"/>
  <c r="J55" i="1" s="1"/>
  <c r="C55" i="1"/>
  <c r="H54" i="1"/>
  <c r="J54" i="1" s="1"/>
  <c r="C54" i="1"/>
  <c r="H53" i="1"/>
  <c r="J53" i="1" s="1"/>
  <c r="C53" i="1"/>
  <c r="H52" i="1"/>
  <c r="J52" i="1" s="1"/>
  <c r="C52" i="1"/>
  <c r="H51" i="1"/>
  <c r="J51" i="1" s="1"/>
  <c r="C51" i="1"/>
  <c r="H50" i="1"/>
  <c r="J50" i="1" s="1"/>
  <c r="C50" i="1"/>
  <c r="H49" i="1"/>
  <c r="J49" i="1" s="1"/>
  <c r="C49" i="1"/>
  <c r="H48" i="1"/>
  <c r="J48" i="1" s="1"/>
  <c r="C48" i="1"/>
  <c r="H47" i="1"/>
  <c r="J47" i="1" s="1"/>
  <c r="C47" i="1"/>
  <c r="H43" i="1"/>
  <c r="J43" i="1" s="1"/>
  <c r="C43" i="1"/>
  <c r="I42" i="1"/>
  <c r="G42" i="1"/>
  <c r="F42" i="1"/>
  <c r="H41" i="1"/>
  <c r="J41" i="1" s="1"/>
  <c r="C41" i="1"/>
  <c r="H40" i="1"/>
  <c r="J40" i="1" s="1"/>
  <c r="C40" i="1"/>
  <c r="H39" i="1"/>
  <c r="J39" i="1" s="1"/>
  <c r="C39" i="1"/>
  <c r="H38" i="1"/>
  <c r="J38" i="1" s="1"/>
  <c r="J42" i="1" s="1"/>
  <c r="C38" i="1"/>
  <c r="H37" i="1"/>
  <c r="J37" i="1" s="1"/>
  <c r="C37" i="1"/>
  <c r="I36" i="1"/>
  <c r="G36" i="1"/>
  <c r="F36" i="1"/>
  <c r="H35" i="1"/>
  <c r="J35" i="1" s="1"/>
  <c r="C35" i="1"/>
  <c r="H34" i="1"/>
  <c r="J34" i="1" s="1"/>
  <c r="C34" i="1"/>
  <c r="H33" i="1"/>
  <c r="J33" i="1" s="1"/>
  <c r="C33" i="1"/>
  <c r="H32" i="1"/>
  <c r="J32" i="1" s="1"/>
  <c r="C32" i="1"/>
  <c r="H31" i="1"/>
  <c r="J31" i="1" s="1"/>
  <c r="C31" i="1"/>
  <c r="H30" i="1"/>
  <c r="J30" i="1" s="1"/>
  <c r="C30" i="1"/>
  <c r="H29" i="1"/>
  <c r="J29" i="1" s="1"/>
  <c r="C29" i="1"/>
  <c r="H28" i="1"/>
  <c r="J28" i="1" s="1"/>
  <c r="C28" i="1"/>
  <c r="H27" i="1"/>
  <c r="J27" i="1" s="1"/>
  <c r="C27" i="1"/>
  <c r="H26" i="1"/>
  <c r="J26" i="1" s="1"/>
  <c r="C26" i="1"/>
  <c r="H25" i="1"/>
  <c r="J25" i="1" s="1"/>
  <c r="C25" i="1"/>
  <c r="H24" i="1"/>
  <c r="J24" i="1" s="1"/>
  <c r="C24" i="1"/>
  <c r="H23" i="1"/>
  <c r="J23" i="1" s="1"/>
  <c r="C23" i="1"/>
  <c r="H22" i="1"/>
  <c r="J22" i="1" s="1"/>
  <c r="C22" i="1"/>
  <c r="H21" i="1"/>
  <c r="J21" i="1" s="1"/>
  <c r="C21" i="1"/>
  <c r="H20" i="1"/>
  <c r="J20" i="1" s="1"/>
  <c r="C20" i="1"/>
  <c r="H19" i="1"/>
  <c r="J19" i="1" s="1"/>
  <c r="C19" i="1"/>
  <c r="J18" i="1"/>
  <c r="H18" i="1"/>
  <c r="C18" i="1"/>
  <c r="J96" i="1" l="1"/>
  <c r="J97" i="1" s="1"/>
  <c r="I127" i="1"/>
  <c r="J124" i="1"/>
  <c r="J125" i="1" s="1"/>
  <c r="J64" i="1"/>
  <c r="J65" i="1" s="1"/>
  <c r="J91" i="1" s="1"/>
  <c r="J115" i="1"/>
  <c r="J117" i="1" s="1"/>
  <c r="G127" i="1"/>
  <c r="G160" i="1" s="1"/>
  <c r="H93" i="1"/>
  <c r="I163" i="1"/>
  <c r="F127" i="1"/>
  <c r="F160" i="1" s="1"/>
  <c r="H36" i="1"/>
  <c r="H42" i="1" s="1"/>
  <c r="H44" i="1" s="1"/>
  <c r="H59" i="1" s="1"/>
  <c r="H61" i="1" s="1"/>
  <c r="J36" i="1"/>
  <c r="J93" i="1"/>
  <c r="H101" i="1"/>
  <c r="H115" i="1" s="1"/>
  <c r="H117" i="1" s="1"/>
  <c r="H121" i="1"/>
  <c r="G163" i="1"/>
  <c r="H137" i="1"/>
  <c r="H141" i="1" s="1"/>
  <c r="J137" i="1"/>
  <c r="J139" i="1" s="1"/>
  <c r="H139" i="1"/>
  <c r="H156" i="1"/>
  <c r="J156" i="1"/>
  <c r="H158" i="1"/>
  <c r="H160" i="1" l="1"/>
  <c r="J160" i="1"/>
  <c r="J158" i="1"/>
  <c r="J141" i="1"/>
  <c r="H127" i="1"/>
  <c r="H163" i="1" s="1"/>
  <c r="J44" i="1"/>
  <c r="J59" i="1" s="1"/>
  <c r="J61" i="1" s="1"/>
  <c r="F163" i="1"/>
  <c r="J127" i="1" l="1"/>
  <c r="J163" i="1" s="1"/>
</calcChain>
</file>

<file path=xl/sharedStrings.xml><?xml version="1.0" encoding="utf-8"?>
<sst xmlns="http://schemas.openxmlformats.org/spreadsheetml/2006/main" count="475" uniqueCount="208">
  <si>
    <t>balance BCCAT</t>
  </si>
  <si>
    <t>tree CFR Reporting</t>
  </si>
  <si>
    <t>tree ACCOUNT - BVACOP Subjective Structure</t>
  </si>
  <si>
    <t>where costc &lt;costc&gt;</t>
  </si>
  <si>
    <t>where period &gt;= 201400</t>
  </si>
  <si>
    <t>where period &lt;= 201413</t>
  </si>
  <si>
    <t>sort bvacops1,account_text</t>
  </si>
  <si>
    <t>columns</t>
  </si>
  <si>
    <t>code account</t>
  </si>
  <si>
    <t>text account</t>
  </si>
  <si>
    <t>CFRREF</t>
  </si>
  <si>
    <t>bt_budget</t>
  </si>
  <si>
    <t>bt_rev_budget</t>
  </si>
  <si>
    <t>amount</t>
  </si>
  <si>
    <t>account_text</t>
  </si>
  <si>
    <t>2014/2015 FINAL OUTTURN REPORT</t>
  </si>
  <si>
    <t>INSERTED PARAMETER</t>
  </si>
  <si>
    <t>&lt;costc&gt; - &lt;descr&gt;</t>
  </si>
  <si>
    <t>parameter</t>
  </si>
  <si>
    <t>27046 - ST JOHNS RC PRIMARY</t>
  </si>
  <si>
    <t>Description</t>
  </si>
  <si>
    <t>Account Code</t>
  </si>
  <si>
    <t>CFR REF</t>
  </si>
  <si>
    <t>Original Budget</t>
  </si>
  <si>
    <t>Budget Adjustments</t>
  </si>
  <si>
    <t>Outturn Budget Full Year</t>
  </si>
  <si>
    <t xml:space="preserve">Actual </t>
  </si>
  <si>
    <t>Variance</t>
  </si>
  <si>
    <t>EXPENDITURE</t>
  </si>
  <si>
    <t>subtotal,outline bvacops1</t>
  </si>
  <si>
    <t>INSERTED DETAIL</t>
  </si>
  <si>
    <t>1*; Z100</t>
  </si>
  <si>
    <t>105A</t>
  </si>
  <si>
    <t>E05</t>
  </si>
  <si>
    <t>Admin National Insurance</t>
  </si>
  <si>
    <t>100A</t>
  </si>
  <si>
    <t>Admin Salaries</t>
  </si>
  <si>
    <t>106A</t>
  </si>
  <si>
    <t>Admin Superanuation</t>
  </si>
  <si>
    <t>105B</t>
  </si>
  <si>
    <t>E03</t>
  </si>
  <si>
    <t>Education Support Staff National Insurance</t>
  </si>
  <si>
    <t>100B</t>
  </si>
  <si>
    <t>Education Support Staff Salaries</t>
  </si>
  <si>
    <t>106B</t>
  </si>
  <si>
    <t>Education Support Staff Superanuation</t>
  </si>
  <si>
    <t>E26</t>
  </si>
  <si>
    <t>Pay - Agency Staff &amp; External Salary Contributions</t>
  </si>
  <si>
    <t>105D</t>
  </si>
  <si>
    <t>E04</t>
  </si>
  <si>
    <t>Premises Staff National Insurance</t>
  </si>
  <si>
    <t>100D</t>
  </si>
  <si>
    <t>Premises Staff Salaries</t>
  </si>
  <si>
    <t>105T</t>
  </si>
  <si>
    <t>E07</t>
  </si>
  <si>
    <t>Supervisory Assistant National Insurance</t>
  </si>
  <si>
    <t>106T</t>
  </si>
  <si>
    <t>Supervisory Assistant Superanuation</t>
  </si>
  <si>
    <t>100T</t>
  </si>
  <si>
    <t>Supervisory Assistants Salaries</t>
  </si>
  <si>
    <t>105U</t>
  </si>
  <si>
    <t>E02</t>
  </si>
  <si>
    <t>Supply Teachers National Insurance</t>
  </si>
  <si>
    <t>100U</t>
  </si>
  <si>
    <t>Supply Teachers Salaries</t>
  </si>
  <si>
    <t>112U</t>
  </si>
  <si>
    <t>SUPPLY TEACHERS/TEACH SUPER</t>
  </si>
  <si>
    <t>105W</t>
  </si>
  <si>
    <t>E01</t>
  </si>
  <si>
    <t>Teachers National Insurance</t>
  </si>
  <si>
    <t>100W</t>
  </si>
  <si>
    <t>Teachers Salaries</t>
  </si>
  <si>
    <t>112W</t>
  </si>
  <si>
    <t>TEACHERS/TEACH SUPER</t>
  </si>
  <si>
    <t>INSERTED FOOTER</t>
  </si>
  <si>
    <t>Employees - Direct</t>
  </si>
  <si>
    <t>E11</t>
  </si>
  <si>
    <t>Employee Insurance</t>
  </si>
  <si>
    <t>E08</t>
  </si>
  <si>
    <t>Other Recruitment &amp; Retention Costs</t>
  </si>
  <si>
    <t>Recruitment - Advertising</t>
  </si>
  <si>
    <t>E09</t>
  </si>
  <si>
    <t>Staff Training &amp; Development</t>
  </si>
  <si>
    <t>E10</t>
  </si>
  <si>
    <t>TEACHERS LTS INSURANCE (SCHOOLS ONLY)</t>
  </si>
  <si>
    <t>Employees - Indirect</t>
  </si>
  <si>
    <t>detail</t>
  </si>
  <si>
    <t>footer bvacops1</t>
  </si>
  <si>
    <t>&lt;bvacops1_text&gt;</t>
  </si>
  <si>
    <t>2*; Z200</t>
  </si>
  <si>
    <t>E14</t>
  </si>
  <si>
    <t>CLEANING MATERIALS + EQUIPMENT (SCHOOLS ONLY)</t>
  </si>
  <si>
    <t>E22</t>
  </si>
  <si>
    <t>DOMESTIC AND MEDICAL SUPPLIES (SCHOOLS ONLY)</t>
  </si>
  <si>
    <t>E16</t>
  </si>
  <si>
    <t>Electricity</t>
  </si>
  <si>
    <t>Gas</t>
  </si>
  <si>
    <t>E13</t>
  </si>
  <si>
    <t>Grounds Maintenance Contracts</t>
  </si>
  <si>
    <t>E23</t>
  </si>
  <si>
    <t>Insurance - Buildings And Contents</t>
  </si>
  <si>
    <t>E18</t>
  </si>
  <si>
    <t>MAINTENANCE AGREEMENTS - OTHER OCCUPATION COSTS (SCHOOLS ONLY)</t>
  </si>
  <si>
    <t>OTHER OCCUPANCY COSTS (SCHOOLS ONLY)</t>
  </si>
  <si>
    <t>PLAYGROUND EQUIPMENT (SCHOOLS ONLY)</t>
  </si>
  <si>
    <t>E17</t>
  </si>
  <si>
    <t>Rates</t>
  </si>
  <si>
    <t>E12</t>
  </si>
  <si>
    <t>Repairs and Maintenance Condition</t>
  </si>
  <si>
    <t>E15</t>
  </si>
  <si>
    <t>Water Charges</t>
  </si>
  <si>
    <t>Premises</t>
  </si>
  <si>
    <t>3*; Z300</t>
  </si>
  <si>
    <t>4*; Z400</t>
  </si>
  <si>
    <t>E25</t>
  </si>
  <si>
    <t>Catering - Service</t>
  </si>
  <si>
    <t>E27</t>
  </si>
  <si>
    <t>COMMISSIONS &amp; OTHER SERVICES (incl. Prof &amp; Hired Services)</t>
  </si>
  <si>
    <t>E20</t>
  </si>
  <si>
    <t>COMPUTER EQUIP. CURRICULUM (SCHOOLS ONLY)</t>
  </si>
  <si>
    <t>CONT. TO VOLUNTARY FUND (AIDED SCHOOLS ONLY)</t>
  </si>
  <si>
    <t>CRB CHECKS (SCHOOLS ONLY)</t>
  </si>
  <si>
    <t>E19</t>
  </si>
  <si>
    <t>CURRICULUM LICENCES AND SUBSCRIPTIONS (SCHOOLS ONLY)</t>
  </si>
  <si>
    <t>EDUCATION VISITS (SCHOOLS ONLY)</t>
  </si>
  <si>
    <t>E28</t>
  </si>
  <si>
    <t>EXTERNALLY PROVIDED PROF SERVICES NON CURRICULUM (SCHOOLS ONLY)</t>
  </si>
  <si>
    <t>FOOD &amp; DRINK COSTS</t>
  </si>
  <si>
    <t>Furniture</t>
  </si>
  <si>
    <t>GEN OFFICE EXPENSES (SCHOOLS ONLY)</t>
  </si>
  <si>
    <t>ICT - Software</t>
  </si>
  <si>
    <t>ICT -Telecommunications</t>
  </si>
  <si>
    <t>INTERNET COSTS (SCHOOLS ONLY)</t>
  </si>
  <si>
    <t>Mail Services</t>
  </si>
  <si>
    <t>MAINTENANCE AGREEMENTS - CURRICULUM (SCHOOLS ONLY)</t>
  </si>
  <si>
    <t>MAINTENANCE OTHER (SCHOOLS ONLY)</t>
  </si>
  <si>
    <t>Materials</t>
  </si>
  <si>
    <t>MISC. INSURANCES</t>
  </si>
  <si>
    <t>Professional, Consultancy and Hired Services</t>
  </si>
  <si>
    <t>Staff Expenses</t>
  </si>
  <si>
    <t>Stationery</t>
  </si>
  <si>
    <t>Subscriptions &amp; Memberships</t>
  </si>
  <si>
    <t>Supplies &amp; Services</t>
  </si>
  <si>
    <t>5*; Z500</t>
  </si>
  <si>
    <t>6*; Z600</t>
  </si>
  <si>
    <t>7*; Z700</t>
  </si>
  <si>
    <t>ARBORICULTURAL SERVICES SLA (SCHOOLS ONLY)</t>
  </si>
  <si>
    <t>BUILDING &amp; MAINT/ELEC INSP (SCHOOLS ONLY)</t>
  </si>
  <si>
    <t>CASH SECURITY SLA (SCHOOLS ONLY)</t>
  </si>
  <si>
    <t>COMMUNICATIONS SLA (SCHOOLS ONLY)</t>
  </si>
  <si>
    <t>COURIER SERVICE SLA (SCHOOLS ONLY)</t>
  </si>
  <si>
    <t>Financial Support</t>
  </si>
  <si>
    <t>HR Advice &amp; Support</t>
  </si>
  <si>
    <t>LEGAL SERVICES SLA (SCHOOLS ONLY)</t>
  </si>
  <si>
    <t>MANAGEMENT INFORMATION SERVICE SLA (SCHOOLS ONLY)</t>
  </si>
  <si>
    <t>SCHOOL GOVEROR SUPPORT SLA (SCHOOLS ONLY)</t>
  </si>
  <si>
    <t>SWIMMING PROGRAMME (SCHOOLS ONLY)</t>
  </si>
  <si>
    <t>Support Services</t>
  </si>
  <si>
    <t xml:space="preserve"> Z800</t>
  </si>
  <si>
    <t>8*; ZA00</t>
  </si>
  <si>
    <t>TOTAL EXPENDITURE</t>
  </si>
  <si>
    <t>INCOME</t>
  </si>
  <si>
    <t>9*; Z900</t>
  </si>
  <si>
    <t>I08</t>
  </si>
  <si>
    <t>Bank Interest</t>
  </si>
  <si>
    <t>I13</t>
  </si>
  <si>
    <t>Donations and Sponsorship</t>
  </si>
  <si>
    <t>Hire of Facilities</t>
  </si>
  <si>
    <t>Other Sundry Income</t>
  </si>
  <si>
    <t>I09</t>
  </si>
  <si>
    <t>Pupil Meals Income</t>
  </si>
  <si>
    <t>Income</t>
  </si>
  <si>
    <t>TOTAL INCOME</t>
  </si>
  <si>
    <t>REVENUE FUNDING (Excl. Rates)</t>
  </si>
  <si>
    <t>N*</t>
  </si>
  <si>
    <t>N924</t>
  </si>
  <si>
    <t>I18</t>
  </si>
  <si>
    <t>ADDITIONAL GRANT FOR SCHOOLS</t>
  </si>
  <si>
    <t>N922</t>
  </si>
  <si>
    <t>I01</t>
  </si>
  <si>
    <t>EARLY YEARS - SEN</t>
  </si>
  <si>
    <t>N921</t>
  </si>
  <si>
    <t>EARLY YEARS FUNDING</t>
  </si>
  <si>
    <t>N920</t>
  </si>
  <si>
    <t>I06</t>
  </si>
  <si>
    <t>GOVERNMENT GRANTS</t>
  </si>
  <si>
    <t>N923</t>
  </si>
  <si>
    <t>HIGH NEEDS FUNDING</t>
  </si>
  <si>
    <t>N913</t>
  </si>
  <si>
    <t>OUTTURN BROUGHT FORWARD</t>
  </si>
  <si>
    <t>N919</t>
  </si>
  <si>
    <t>I05</t>
  </si>
  <si>
    <t>PUPIL PREMIUM</t>
  </si>
  <si>
    <t>N904</t>
  </si>
  <si>
    <t>SCHOOL BUDGET SHARE</t>
  </si>
  <si>
    <t>N909</t>
  </si>
  <si>
    <t>I04</t>
  </si>
  <si>
    <t>SCHOOL BUDGET SHARE - ETHNIC MINORITY</t>
  </si>
  <si>
    <t>N905</t>
  </si>
  <si>
    <t>I03</t>
  </si>
  <si>
    <t>SCHOOL BUDGET SHARE - SEN FUNDING</t>
  </si>
  <si>
    <t>N914</t>
  </si>
  <si>
    <t>TRANSFER TO RATES</t>
  </si>
  <si>
    <t>Non Budgeted Items</t>
  </si>
  <si>
    <t>NET EXPENDITURE</t>
  </si>
  <si>
    <t>Virements Processed:</t>
  </si>
  <si>
    <t>Notes:</t>
  </si>
  <si>
    <t>setparameter select description as descr from agldimvalue where client = '&lt;client&gt;' and attribute_id = 'C1' and dim_value = '&lt;costc&gt;'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</si>
</sst>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#,##0;[Red]\(#,##0\)"/>
  </numFmts>
  <fonts count="1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Fill="1"/>
    <xf numFmtId="38" fontId="2" fillId="0" borderId="0" xfId="0" applyNumberFormat="1" applyFont="1"/>
    <xf numFmtId="0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0" borderId="0" xfId="0" applyFont="1"/>
    <xf numFmtId="38" fontId="2" fillId="0" borderId="0" xfId="0" quotePrefix="1" applyNumberFormat="1" applyFont="1" applyAlignment="1">
      <alignment horizontal="left"/>
    </xf>
    <xf numFmtId="38" fontId="3" fillId="0" borderId="1" xfId="0" applyNumberFormat="1" applyFont="1" applyBorder="1" applyAlignment="1">
      <alignment horizontal="center"/>
    </xf>
    <xf numFmtId="0" fontId="4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wrapText="1"/>
    </xf>
    <xf numFmtId="164" fontId="5" fillId="2" borderId="0" xfId="0" applyNumberFormat="1" applyFont="1" applyFill="1" applyBorder="1" applyAlignment="1">
      <alignment horizontal="center" wrapText="1"/>
    </xf>
    <xf numFmtId="164" fontId="5" fillId="2" borderId="7" xfId="0" applyNumberFormat="1" applyFont="1" applyFill="1" applyBorder="1" applyAlignment="1">
      <alignment horizontal="center" wrapText="1"/>
    </xf>
    <xf numFmtId="38" fontId="5" fillId="2" borderId="5" xfId="0" applyNumberFormat="1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8" xfId="0" applyFont="1" applyFill="1" applyBorder="1" applyAlignment="1">
      <alignment horizontal="center" wrapText="1"/>
    </xf>
    <xf numFmtId="0" fontId="6" fillId="0" borderId="9" xfId="0" applyNumberFormat="1" applyFont="1" applyFill="1" applyBorder="1" applyAlignment="1">
      <alignment horizontal="center" wrapText="1"/>
    </xf>
    <xf numFmtId="0" fontId="6" fillId="0" borderId="10" xfId="0" applyNumberFormat="1" applyFont="1" applyFill="1" applyBorder="1" applyAlignment="1">
      <alignment horizontal="center" wrapText="1"/>
    </xf>
    <xf numFmtId="164" fontId="6" fillId="0" borderId="11" xfId="0" applyNumberFormat="1" applyFont="1" applyFill="1" applyBorder="1" applyAlignment="1">
      <alignment horizontal="center" wrapText="1"/>
    </xf>
    <xf numFmtId="38" fontId="6" fillId="0" borderId="11" xfId="0" applyNumberFormat="1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0" borderId="0" xfId="0" applyFont="1" applyFill="1"/>
    <xf numFmtId="0" fontId="7" fillId="0" borderId="12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7" fillId="0" borderId="13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38" fontId="5" fillId="0" borderId="7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/>
    </xf>
    <xf numFmtId="164" fontId="6" fillId="0" borderId="7" xfId="0" applyNumberFormat="1" applyFont="1" applyFill="1" applyBorder="1" applyAlignment="1">
      <alignment horizontal="center"/>
    </xf>
    <xf numFmtId="38" fontId="6" fillId="0" borderId="7" xfId="0" applyNumberFormat="1" applyFont="1" applyFill="1" applyBorder="1" applyAlignment="1">
      <alignment horizontal="center"/>
    </xf>
    <xf numFmtId="38" fontId="2" fillId="0" borderId="12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17" fontId="2" fillId="0" borderId="0" xfId="0" applyNumberFormat="1" applyFont="1"/>
    <xf numFmtId="38" fontId="2" fillId="0" borderId="12" xfId="0" applyNumberFormat="1" applyFont="1" applyBorder="1" applyAlignment="1"/>
    <xf numFmtId="0" fontId="2" fillId="0" borderId="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right"/>
    </xf>
    <xf numFmtId="165" fontId="2" fillId="0" borderId="7" xfId="1" applyNumberFormat="1" applyFont="1" applyBorder="1" applyAlignment="1">
      <alignment horizontal="right"/>
    </xf>
    <xf numFmtId="0" fontId="5" fillId="0" borderId="0" xfId="0" applyFont="1" applyFill="1" applyBorder="1"/>
    <xf numFmtId="38" fontId="5" fillId="0" borderId="12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right"/>
    </xf>
    <xf numFmtId="165" fontId="5" fillId="0" borderId="7" xfId="1" applyNumberFormat="1" applyFont="1" applyBorder="1" applyAlignment="1">
      <alignment horizontal="right"/>
    </xf>
    <xf numFmtId="38" fontId="2" fillId="0" borderId="12" xfId="1" applyNumberFormat="1" applyFont="1" applyBorder="1" applyAlignment="1"/>
    <xf numFmtId="0" fontId="2" fillId="0" borderId="0" xfId="1" applyNumberFormat="1" applyFont="1" applyBorder="1" applyAlignment="1">
      <alignment horizontal="center"/>
    </xf>
    <xf numFmtId="0" fontId="2" fillId="0" borderId="13" xfId="1" applyNumberFormat="1" applyFont="1" applyBorder="1" applyAlignment="1">
      <alignment horizontal="center"/>
    </xf>
    <xf numFmtId="38" fontId="2" fillId="0" borderId="7" xfId="1" applyNumberFormat="1" applyFont="1" applyBorder="1" applyAlignment="1">
      <alignment horizontal="right"/>
    </xf>
    <xf numFmtId="38" fontId="2" fillId="0" borderId="7" xfId="0" applyNumberFormat="1" applyFont="1" applyBorder="1" applyAlignment="1">
      <alignment horizontal="right"/>
    </xf>
    <xf numFmtId="38" fontId="2" fillId="0" borderId="7" xfId="1" applyNumberFormat="1" applyFont="1" applyBorder="1"/>
    <xf numFmtId="164" fontId="2" fillId="0" borderId="7" xfId="1" applyNumberFormat="1" applyFont="1" applyBorder="1" applyAlignment="1">
      <alignment horizontal="right"/>
    </xf>
    <xf numFmtId="165" fontId="2" fillId="0" borderId="12" xfId="1" applyNumberFormat="1" applyFont="1" applyBorder="1" applyAlignment="1">
      <alignment horizontal="right"/>
    </xf>
    <xf numFmtId="164" fontId="2" fillId="0" borderId="7" xfId="0" applyNumberFormat="1" applyFont="1" applyBorder="1"/>
    <xf numFmtId="165" fontId="5" fillId="0" borderId="0" xfId="1" applyNumberFormat="1" applyFont="1" applyBorder="1" applyAlignment="1">
      <alignment horizontal="center"/>
    </xf>
    <xf numFmtId="165" fontId="5" fillId="0" borderId="13" xfId="1" applyNumberFormat="1" applyFont="1" applyBorder="1" applyAlignment="1">
      <alignment horizontal="center"/>
    </xf>
    <xf numFmtId="164" fontId="5" fillId="0" borderId="7" xfId="1" applyNumberFormat="1" applyFont="1" applyFill="1" applyBorder="1"/>
    <xf numFmtId="0" fontId="9" fillId="0" borderId="0" xfId="0" applyFont="1" applyBorder="1"/>
    <xf numFmtId="38" fontId="9" fillId="0" borderId="14" xfId="0" applyNumberFormat="1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center"/>
    </xf>
    <xf numFmtId="0" fontId="9" fillId="0" borderId="13" xfId="0" applyNumberFormat="1" applyFont="1" applyFill="1" applyBorder="1" applyAlignment="1">
      <alignment horizontal="center"/>
    </xf>
    <xf numFmtId="164" fontId="9" fillId="0" borderId="15" xfId="1" applyNumberFormat="1" applyFont="1" applyFill="1" applyBorder="1" applyAlignment="1">
      <alignment horizontal="right"/>
    </xf>
    <xf numFmtId="164" fontId="6" fillId="0" borderId="15" xfId="1" applyNumberFormat="1" applyFont="1" applyFill="1" applyBorder="1"/>
    <xf numFmtId="38" fontId="9" fillId="0" borderId="15" xfId="1" applyNumberFormat="1" applyFont="1" applyFill="1" applyBorder="1"/>
    <xf numFmtId="0" fontId="5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164" fontId="5" fillId="3" borderId="16" xfId="1" applyNumberFormat="1" applyFont="1" applyFill="1" applyBorder="1" applyAlignment="1">
      <alignment vertical="center"/>
    </xf>
    <xf numFmtId="165" fontId="5" fillId="3" borderId="16" xfId="1" applyNumberFormat="1" applyFont="1" applyFill="1" applyBorder="1" applyAlignment="1">
      <alignment vertical="center"/>
    </xf>
    <xf numFmtId="0" fontId="6" fillId="0" borderId="0" xfId="0" applyFont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164" fontId="6" fillId="0" borderId="11" xfId="1" applyNumberFormat="1" applyFont="1" applyFill="1" applyBorder="1"/>
    <xf numFmtId="38" fontId="6" fillId="0" borderId="11" xfId="1" applyNumberFormat="1" applyFont="1" applyFill="1" applyBorder="1"/>
    <xf numFmtId="0" fontId="5" fillId="0" borderId="0" xfId="0" applyFont="1"/>
    <xf numFmtId="164" fontId="5" fillId="0" borderId="7" xfId="0" applyNumberFormat="1" applyFont="1" applyBorder="1"/>
    <xf numFmtId="38" fontId="5" fillId="0" borderId="7" xfId="0" applyNumberFormat="1" applyFont="1" applyBorder="1"/>
    <xf numFmtId="38" fontId="2" fillId="0" borderId="7" xfId="0" applyNumberFormat="1" applyFont="1" applyBorder="1"/>
    <xf numFmtId="38" fontId="2" fillId="0" borderId="12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0" fontId="5" fillId="2" borderId="4" xfId="0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vertical="center"/>
    </xf>
    <xf numFmtId="165" fontId="5" fillId="2" borderId="16" xfId="1" applyNumberFormat="1" applyFont="1" applyFill="1" applyBorder="1" applyAlignment="1">
      <alignment vertical="center"/>
    </xf>
    <xf numFmtId="164" fontId="10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8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0"/>
  <sheetViews>
    <sheetView tabSelected="1" topLeftCell="C9" zoomScale="75" zoomScaleNormal="75" workbookViewId="0">
      <selection activeCell="J45" sqref="J45"/>
    </sheetView>
  </sheetViews>
  <sheetFormatPr defaultRowHeight="12.75" outlineLevelRow="1" x14ac:dyDescent="0.2"/>
  <cols>
    <col min="1" max="1" width="28.28515625" style="5" hidden="1" customWidth="1"/>
    <col min="2" max="2" width="15.85546875" style="5" hidden="1" customWidth="1"/>
    <col min="3" max="3" width="40" style="2" customWidth="1"/>
    <col min="4" max="4" width="11.28515625" style="3" bestFit="1" customWidth="1"/>
    <col min="5" max="5" width="11.28515625" style="3" customWidth="1"/>
    <col min="6" max="6" width="22" style="4" hidden="1" customWidth="1"/>
    <col min="7" max="7" width="18.42578125" style="4" hidden="1" customWidth="1"/>
    <col min="8" max="8" width="19.42578125" style="4" customWidth="1"/>
    <col min="9" max="9" width="17.140625" style="2" customWidth="1"/>
    <col min="10" max="10" width="20.140625" style="2" customWidth="1"/>
    <col min="11" max="14" width="9.140625" style="5"/>
    <col min="15" max="15" width="0" style="5" hidden="1" customWidth="1"/>
    <col min="16" max="16384" width="9.140625" style="5"/>
  </cols>
  <sheetData>
    <row r="1" spans="1:15" hidden="1" x14ac:dyDescent="0.2">
      <c r="A1" s="1" t="s">
        <v>0</v>
      </c>
      <c r="B1" s="1"/>
    </row>
    <row r="2" spans="1:15" hidden="1" x14ac:dyDescent="0.2">
      <c r="A2" s="1" t="s">
        <v>1</v>
      </c>
      <c r="B2" s="1"/>
    </row>
    <row r="3" spans="1:15" hidden="1" x14ac:dyDescent="0.2">
      <c r="A3" s="1" t="s">
        <v>2</v>
      </c>
      <c r="B3" s="1"/>
    </row>
    <row r="4" spans="1:15" hidden="1" x14ac:dyDescent="0.2">
      <c r="A4" s="1" t="s">
        <v>3</v>
      </c>
      <c r="B4" s="1"/>
    </row>
    <row r="5" spans="1:15" hidden="1" x14ac:dyDescent="0.2">
      <c r="A5" s="1" t="s">
        <v>4</v>
      </c>
      <c r="B5" s="1"/>
    </row>
    <row r="6" spans="1:15" hidden="1" x14ac:dyDescent="0.2">
      <c r="A6" s="1" t="s">
        <v>5</v>
      </c>
      <c r="B6" s="1"/>
    </row>
    <row r="7" spans="1:15" hidden="1" x14ac:dyDescent="0.2">
      <c r="A7" s="1" t="s">
        <v>6</v>
      </c>
      <c r="B7" s="1"/>
    </row>
    <row r="8" spans="1:15" hidden="1" x14ac:dyDescent="0.2">
      <c r="A8" s="5" t="s">
        <v>7</v>
      </c>
      <c r="B8" s="5" t="s">
        <v>8</v>
      </c>
      <c r="D8" s="3" t="s">
        <v>9</v>
      </c>
      <c r="E8" s="3" t="s">
        <v>10</v>
      </c>
      <c r="F8" s="4" t="s">
        <v>11</v>
      </c>
      <c r="G8" s="4" t="s">
        <v>12</v>
      </c>
      <c r="I8" s="2" t="s">
        <v>13</v>
      </c>
      <c r="O8" s="6" t="s">
        <v>14</v>
      </c>
    </row>
    <row r="9" spans="1:15" ht="18.75" x14ac:dyDescent="0.3">
      <c r="C9" s="91" t="s">
        <v>15</v>
      </c>
      <c r="D9" s="91"/>
      <c r="E9" s="91"/>
      <c r="F9" s="91"/>
      <c r="G9" s="91"/>
      <c r="H9" s="91"/>
      <c r="I9" s="91"/>
      <c r="J9" s="91"/>
    </row>
    <row r="10" spans="1:15" ht="10.5" customHeight="1" x14ac:dyDescent="0.3">
      <c r="C10" s="7"/>
      <c r="D10" s="7"/>
      <c r="E10" s="7"/>
      <c r="F10" s="7"/>
      <c r="G10" s="7"/>
      <c r="H10" s="7"/>
      <c r="I10" s="7"/>
      <c r="J10" s="7"/>
    </row>
    <row r="11" spans="1:15" ht="18.75" hidden="1" x14ac:dyDescent="0.3">
      <c r="A11" s="5" t="s">
        <v>16</v>
      </c>
      <c r="C11" s="92" t="s">
        <v>17</v>
      </c>
      <c r="D11" s="93"/>
      <c r="E11" s="93"/>
      <c r="F11" s="93"/>
      <c r="G11" s="93"/>
      <c r="H11" s="93"/>
      <c r="I11" s="93"/>
      <c r="J11" s="94"/>
    </row>
    <row r="12" spans="1:15" ht="18.75" x14ac:dyDescent="0.3">
      <c r="A12" s="5" t="s">
        <v>18</v>
      </c>
      <c r="C12" s="92" t="s">
        <v>19</v>
      </c>
      <c r="D12" s="93"/>
      <c r="E12" s="93"/>
      <c r="F12" s="93"/>
      <c r="G12" s="93"/>
      <c r="H12" s="93"/>
      <c r="I12" s="93"/>
      <c r="J12" s="94"/>
    </row>
    <row r="13" spans="1:15" s="8" customFormat="1" ht="29.25" x14ac:dyDescent="0.25">
      <c r="C13" s="9" t="s">
        <v>20</v>
      </c>
      <c r="D13" s="10" t="s">
        <v>21</v>
      </c>
      <c r="E13" s="11" t="s">
        <v>22</v>
      </c>
      <c r="F13" s="12" t="s">
        <v>23</v>
      </c>
      <c r="G13" s="13" t="s">
        <v>24</v>
      </c>
      <c r="H13" s="14" t="s">
        <v>25</v>
      </c>
      <c r="I13" s="15" t="s">
        <v>26</v>
      </c>
      <c r="J13" s="15" t="s">
        <v>27</v>
      </c>
      <c r="K13" s="16"/>
    </row>
    <row r="14" spans="1:15" x14ac:dyDescent="0.2">
      <c r="C14" s="17"/>
      <c r="D14" s="18"/>
      <c r="E14" s="19"/>
      <c r="F14" s="20"/>
      <c r="G14" s="20"/>
      <c r="H14" s="20"/>
      <c r="I14" s="21"/>
      <c r="J14" s="21"/>
      <c r="K14" s="22"/>
    </row>
    <row r="15" spans="1:15" s="23" customFormat="1" ht="14.25" x14ac:dyDescent="0.2">
      <c r="C15" s="24" t="s">
        <v>28</v>
      </c>
      <c r="D15" s="25"/>
      <c r="E15" s="26"/>
      <c r="F15" s="27"/>
      <c r="G15" s="27"/>
      <c r="H15" s="27"/>
      <c r="I15" s="28"/>
      <c r="J15" s="28"/>
    </row>
    <row r="16" spans="1:15" s="1" customFormat="1" x14ac:dyDescent="0.2">
      <c r="C16" s="29"/>
      <c r="D16" s="30"/>
      <c r="E16" s="31"/>
      <c r="F16" s="32"/>
      <c r="G16" s="32"/>
      <c r="H16" s="32"/>
      <c r="I16" s="33"/>
      <c r="J16" s="33"/>
    </row>
    <row r="17" spans="1:15" s="1" customFormat="1" hidden="1" x14ac:dyDescent="0.2">
      <c r="A17" s="1" t="s">
        <v>29</v>
      </c>
      <c r="C17" s="34"/>
      <c r="D17" s="35"/>
      <c r="E17" s="36"/>
      <c r="F17" s="32"/>
      <c r="G17" s="32"/>
      <c r="H17" s="32"/>
      <c r="I17" s="33"/>
      <c r="J17" s="33"/>
    </row>
    <row r="18" spans="1:15" outlineLevel="1" x14ac:dyDescent="0.2">
      <c r="A18" s="5" t="s">
        <v>30</v>
      </c>
      <c r="B18" s="37" t="s">
        <v>31</v>
      </c>
      <c r="C18" s="38" t="str">
        <f t="shared" ref="C18:C35" si="0">UPPER(O18)</f>
        <v>ADMIN NATIONAL INSURANCE</v>
      </c>
      <c r="D18" s="39" t="s">
        <v>32</v>
      </c>
      <c r="E18" s="40" t="s">
        <v>33</v>
      </c>
      <c r="F18" s="41">
        <v>0</v>
      </c>
      <c r="G18" s="41">
        <v>0</v>
      </c>
      <c r="H18" s="42">
        <f t="shared" ref="H18:H35" si="1">F18+G18</f>
        <v>0</v>
      </c>
      <c r="I18" s="42">
        <v>1253.73</v>
      </c>
      <c r="J18" s="42">
        <f t="shared" ref="J18:J35" si="2">I18-H18</f>
        <v>1253.73</v>
      </c>
      <c r="O18" s="5" t="s">
        <v>34</v>
      </c>
    </row>
    <row r="19" spans="1:15" outlineLevel="1" x14ac:dyDescent="0.2">
      <c r="A19" s="5" t="s">
        <v>30</v>
      </c>
      <c r="B19" s="37" t="s">
        <v>31</v>
      </c>
      <c r="C19" s="38" t="str">
        <f t="shared" si="0"/>
        <v>ADMIN SALARIES</v>
      </c>
      <c r="D19" s="39" t="s">
        <v>35</v>
      </c>
      <c r="E19" s="40" t="s">
        <v>33</v>
      </c>
      <c r="F19" s="41">
        <v>0</v>
      </c>
      <c r="G19" s="41">
        <v>0</v>
      </c>
      <c r="H19" s="42">
        <f t="shared" si="1"/>
        <v>0</v>
      </c>
      <c r="I19" s="42">
        <v>20725.45</v>
      </c>
      <c r="J19" s="42">
        <f t="shared" si="2"/>
        <v>20725.45</v>
      </c>
      <c r="O19" s="5" t="s">
        <v>36</v>
      </c>
    </row>
    <row r="20" spans="1:15" outlineLevel="1" x14ac:dyDescent="0.2">
      <c r="A20" s="5" t="s">
        <v>30</v>
      </c>
      <c r="B20" s="37" t="s">
        <v>31</v>
      </c>
      <c r="C20" s="38" t="str">
        <f t="shared" si="0"/>
        <v>ADMIN SUPERANUATION</v>
      </c>
      <c r="D20" s="39" t="s">
        <v>37</v>
      </c>
      <c r="E20" s="40" t="s">
        <v>33</v>
      </c>
      <c r="F20" s="41">
        <v>0</v>
      </c>
      <c r="G20" s="41">
        <v>0</v>
      </c>
      <c r="H20" s="42">
        <f t="shared" si="1"/>
        <v>0</v>
      </c>
      <c r="I20" s="42">
        <v>3502.59</v>
      </c>
      <c r="J20" s="42">
        <f t="shared" si="2"/>
        <v>3502.59</v>
      </c>
      <c r="O20" s="5" t="s">
        <v>38</v>
      </c>
    </row>
    <row r="21" spans="1:15" outlineLevel="1" x14ac:dyDescent="0.2">
      <c r="A21" s="5" t="s">
        <v>30</v>
      </c>
      <c r="B21" s="37" t="s">
        <v>31</v>
      </c>
      <c r="C21" s="38" t="str">
        <f t="shared" si="0"/>
        <v>EDUCATION SUPPORT STAFF NATIONAL INSURANCE</v>
      </c>
      <c r="D21" s="39" t="s">
        <v>39</v>
      </c>
      <c r="E21" s="40" t="s">
        <v>40</v>
      </c>
      <c r="F21" s="41">
        <v>0</v>
      </c>
      <c r="G21" s="41">
        <v>0</v>
      </c>
      <c r="H21" s="42">
        <f t="shared" si="1"/>
        <v>0</v>
      </c>
      <c r="I21" s="42">
        <v>4966.09</v>
      </c>
      <c r="J21" s="42">
        <f t="shared" si="2"/>
        <v>4966.09</v>
      </c>
      <c r="O21" s="5" t="s">
        <v>41</v>
      </c>
    </row>
    <row r="22" spans="1:15" outlineLevel="1" x14ac:dyDescent="0.2">
      <c r="A22" s="5" t="s">
        <v>30</v>
      </c>
      <c r="B22" s="37" t="s">
        <v>31</v>
      </c>
      <c r="C22" s="38" t="str">
        <f t="shared" si="0"/>
        <v>EDUCATION SUPPORT STAFF SALARIES</v>
      </c>
      <c r="D22" s="39" t="s">
        <v>42</v>
      </c>
      <c r="E22" s="40" t="s">
        <v>40</v>
      </c>
      <c r="F22" s="41">
        <v>0</v>
      </c>
      <c r="G22" s="41">
        <v>0</v>
      </c>
      <c r="H22" s="42">
        <f t="shared" si="1"/>
        <v>0</v>
      </c>
      <c r="I22" s="42">
        <v>113492.78</v>
      </c>
      <c r="J22" s="42">
        <f t="shared" si="2"/>
        <v>113492.78</v>
      </c>
      <c r="O22" s="5" t="s">
        <v>43</v>
      </c>
    </row>
    <row r="23" spans="1:15" outlineLevel="1" x14ac:dyDescent="0.2">
      <c r="A23" s="5" t="s">
        <v>30</v>
      </c>
      <c r="B23" s="37" t="s">
        <v>31</v>
      </c>
      <c r="C23" s="38" t="str">
        <f t="shared" si="0"/>
        <v>EDUCATION SUPPORT STAFF SUPERANUATION</v>
      </c>
      <c r="D23" s="39" t="s">
        <v>44</v>
      </c>
      <c r="E23" s="40" t="s">
        <v>40</v>
      </c>
      <c r="F23" s="41">
        <v>0</v>
      </c>
      <c r="G23" s="41">
        <v>0</v>
      </c>
      <c r="H23" s="42">
        <f t="shared" si="1"/>
        <v>0</v>
      </c>
      <c r="I23" s="42">
        <v>18073.490000000002</v>
      </c>
      <c r="J23" s="42">
        <f t="shared" si="2"/>
        <v>18073.490000000002</v>
      </c>
      <c r="O23" s="5" t="s">
        <v>45</v>
      </c>
    </row>
    <row r="24" spans="1:15" outlineLevel="1" x14ac:dyDescent="0.2">
      <c r="A24" s="5" t="s">
        <v>30</v>
      </c>
      <c r="B24" s="37" t="s">
        <v>31</v>
      </c>
      <c r="C24" s="38" t="str">
        <f t="shared" si="0"/>
        <v>PAY - AGENCY STAFF &amp; EXTERNAL SALARY CONTRIBUTIONS</v>
      </c>
      <c r="D24" s="39">
        <v>1140</v>
      </c>
      <c r="E24" s="40" t="s">
        <v>46</v>
      </c>
      <c r="F24" s="41">
        <v>0</v>
      </c>
      <c r="G24" s="41">
        <v>0</v>
      </c>
      <c r="H24" s="42">
        <f t="shared" si="1"/>
        <v>0</v>
      </c>
      <c r="I24" s="42">
        <v>7223.5</v>
      </c>
      <c r="J24" s="42">
        <f t="shared" si="2"/>
        <v>7223.5</v>
      </c>
      <c r="O24" s="5" t="s">
        <v>47</v>
      </c>
    </row>
    <row r="25" spans="1:15" outlineLevel="1" x14ac:dyDescent="0.2">
      <c r="A25" s="5" t="s">
        <v>30</v>
      </c>
      <c r="B25" s="37" t="s">
        <v>31</v>
      </c>
      <c r="C25" s="38" t="str">
        <f t="shared" si="0"/>
        <v>PREMISES STAFF NATIONAL INSURANCE</v>
      </c>
      <c r="D25" s="39" t="s">
        <v>48</v>
      </c>
      <c r="E25" s="40" t="s">
        <v>49</v>
      </c>
      <c r="F25" s="41">
        <v>0</v>
      </c>
      <c r="G25" s="41">
        <v>0</v>
      </c>
      <c r="H25" s="42">
        <f t="shared" si="1"/>
        <v>0</v>
      </c>
      <c r="I25" s="42">
        <v>396.3</v>
      </c>
      <c r="J25" s="42">
        <f t="shared" si="2"/>
        <v>396.3</v>
      </c>
      <c r="O25" s="5" t="s">
        <v>50</v>
      </c>
    </row>
    <row r="26" spans="1:15" outlineLevel="1" x14ac:dyDescent="0.2">
      <c r="A26" s="5" t="s">
        <v>30</v>
      </c>
      <c r="B26" s="37" t="s">
        <v>31</v>
      </c>
      <c r="C26" s="38" t="str">
        <f t="shared" si="0"/>
        <v>PREMISES STAFF SALARIES</v>
      </c>
      <c r="D26" s="39" t="s">
        <v>51</v>
      </c>
      <c r="E26" s="40" t="s">
        <v>49</v>
      </c>
      <c r="F26" s="41">
        <v>0</v>
      </c>
      <c r="G26" s="41">
        <v>0</v>
      </c>
      <c r="H26" s="42">
        <f t="shared" si="1"/>
        <v>0</v>
      </c>
      <c r="I26" s="42">
        <v>25311.02</v>
      </c>
      <c r="J26" s="42">
        <f t="shared" si="2"/>
        <v>25311.02</v>
      </c>
      <c r="O26" s="5" t="s">
        <v>52</v>
      </c>
    </row>
    <row r="27" spans="1:15" outlineLevel="1" x14ac:dyDescent="0.2">
      <c r="A27" s="5" t="s">
        <v>30</v>
      </c>
      <c r="B27" s="37" t="s">
        <v>31</v>
      </c>
      <c r="C27" s="38" t="str">
        <f t="shared" si="0"/>
        <v>SUPERVISORY ASSISTANT NATIONAL INSURANCE</v>
      </c>
      <c r="D27" s="39" t="s">
        <v>53</v>
      </c>
      <c r="E27" s="40" t="s">
        <v>54</v>
      </c>
      <c r="F27" s="41">
        <v>0</v>
      </c>
      <c r="G27" s="41">
        <v>0</v>
      </c>
      <c r="H27" s="42">
        <f t="shared" si="1"/>
        <v>0</v>
      </c>
      <c r="I27" s="42">
        <v>106.69</v>
      </c>
      <c r="J27" s="42">
        <f t="shared" si="2"/>
        <v>106.69</v>
      </c>
      <c r="O27" s="5" t="s">
        <v>55</v>
      </c>
    </row>
    <row r="28" spans="1:15" outlineLevel="1" x14ac:dyDescent="0.2">
      <c r="A28" s="5" t="s">
        <v>30</v>
      </c>
      <c r="B28" s="37" t="s">
        <v>31</v>
      </c>
      <c r="C28" s="38" t="str">
        <f t="shared" si="0"/>
        <v>SUPERVISORY ASSISTANT SUPERANUATION</v>
      </c>
      <c r="D28" s="39" t="s">
        <v>56</v>
      </c>
      <c r="E28" s="40" t="s">
        <v>54</v>
      </c>
      <c r="F28" s="41">
        <v>0</v>
      </c>
      <c r="G28" s="41">
        <v>0</v>
      </c>
      <c r="H28" s="42">
        <f t="shared" si="1"/>
        <v>0</v>
      </c>
      <c r="I28" s="42">
        <v>921.38</v>
      </c>
      <c r="J28" s="42">
        <f t="shared" si="2"/>
        <v>921.38</v>
      </c>
      <c r="O28" s="5" t="s">
        <v>57</v>
      </c>
    </row>
    <row r="29" spans="1:15" outlineLevel="1" x14ac:dyDescent="0.2">
      <c r="A29" s="5" t="s">
        <v>30</v>
      </c>
      <c r="B29" s="37" t="s">
        <v>31</v>
      </c>
      <c r="C29" s="38" t="str">
        <f t="shared" si="0"/>
        <v>SUPERVISORY ASSISTANTS SALARIES</v>
      </c>
      <c r="D29" s="39" t="s">
        <v>58</v>
      </c>
      <c r="E29" s="40" t="s">
        <v>54</v>
      </c>
      <c r="F29" s="41">
        <v>0</v>
      </c>
      <c r="G29" s="41">
        <v>0</v>
      </c>
      <c r="H29" s="42">
        <f t="shared" si="1"/>
        <v>0</v>
      </c>
      <c r="I29" s="42">
        <v>6274.45</v>
      </c>
      <c r="J29" s="42">
        <f t="shared" si="2"/>
        <v>6274.45</v>
      </c>
      <c r="O29" s="5" t="s">
        <v>59</v>
      </c>
    </row>
    <row r="30" spans="1:15" outlineLevel="1" x14ac:dyDescent="0.2">
      <c r="A30" s="5" t="s">
        <v>30</v>
      </c>
      <c r="B30" s="37" t="s">
        <v>31</v>
      </c>
      <c r="C30" s="38" t="str">
        <f t="shared" si="0"/>
        <v>SUPPLY TEACHERS NATIONAL INSURANCE</v>
      </c>
      <c r="D30" s="39" t="s">
        <v>60</v>
      </c>
      <c r="E30" s="40" t="s">
        <v>61</v>
      </c>
      <c r="F30" s="41">
        <v>0</v>
      </c>
      <c r="G30" s="41">
        <v>0</v>
      </c>
      <c r="H30" s="42">
        <f t="shared" si="1"/>
        <v>0</v>
      </c>
      <c r="I30" s="42">
        <v>379.01</v>
      </c>
      <c r="J30" s="42">
        <f t="shared" si="2"/>
        <v>379.01</v>
      </c>
      <c r="O30" s="5" t="s">
        <v>62</v>
      </c>
    </row>
    <row r="31" spans="1:15" outlineLevel="1" x14ac:dyDescent="0.2">
      <c r="A31" s="5" t="s">
        <v>30</v>
      </c>
      <c r="B31" s="37" t="s">
        <v>31</v>
      </c>
      <c r="C31" s="38" t="str">
        <f t="shared" si="0"/>
        <v>SUPPLY TEACHERS SALARIES</v>
      </c>
      <c r="D31" s="39" t="s">
        <v>63</v>
      </c>
      <c r="E31" s="40" t="s">
        <v>61</v>
      </c>
      <c r="F31" s="41">
        <v>0</v>
      </c>
      <c r="G31" s="41">
        <v>0</v>
      </c>
      <c r="H31" s="42">
        <f t="shared" si="1"/>
        <v>0</v>
      </c>
      <c r="I31" s="42">
        <v>8107.98</v>
      </c>
      <c r="J31" s="42">
        <f t="shared" si="2"/>
        <v>8107.98</v>
      </c>
      <c r="O31" s="5" t="s">
        <v>64</v>
      </c>
    </row>
    <row r="32" spans="1:15" outlineLevel="1" x14ac:dyDescent="0.2">
      <c r="A32" s="5" t="s">
        <v>30</v>
      </c>
      <c r="B32" s="37" t="s">
        <v>31</v>
      </c>
      <c r="C32" s="38" t="str">
        <f t="shared" si="0"/>
        <v>SUPPLY TEACHERS/TEACH SUPER</v>
      </c>
      <c r="D32" s="39" t="s">
        <v>65</v>
      </c>
      <c r="E32" s="40" t="s">
        <v>61</v>
      </c>
      <c r="F32" s="41">
        <v>0</v>
      </c>
      <c r="G32" s="41">
        <v>0</v>
      </c>
      <c r="H32" s="42">
        <f t="shared" si="1"/>
        <v>0</v>
      </c>
      <c r="I32" s="42">
        <v>1530.28</v>
      </c>
      <c r="J32" s="42">
        <f t="shared" si="2"/>
        <v>1530.28</v>
      </c>
      <c r="O32" s="5" t="s">
        <v>66</v>
      </c>
    </row>
    <row r="33" spans="1:15" outlineLevel="1" x14ac:dyDescent="0.2">
      <c r="A33" s="5" t="s">
        <v>30</v>
      </c>
      <c r="B33" s="37" t="s">
        <v>31</v>
      </c>
      <c r="C33" s="38" t="str">
        <f t="shared" si="0"/>
        <v>TEACHERS NATIONAL INSURANCE</v>
      </c>
      <c r="D33" s="39" t="s">
        <v>67</v>
      </c>
      <c r="E33" s="40" t="s">
        <v>68</v>
      </c>
      <c r="F33" s="41">
        <v>0</v>
      </c>
      <c r="G33" s="41">
        <v>0</v>
      </c>
      <c r="H33" s="42">
        <f t="shared" si="1"/>
        <v>0</v>
      </c>
      <c r="I33" s="42">
        <v>26658.65</v>
      </c>
      <c r="J33" s="42">
        <f t="shared" si="2"/>
        <v>26658.65</v>
      </c>
      <c r="O33" s="5" t="s">
        <v>69</v>
      </c>
    </row>
    <row r="34" spans="1:15" outlineLevel="1" x14ac:dyDescent="0.2">
      <c r="A34" s="5" t="s">
        <v>30</v>
      </c>
      <c r="B34" s="37" t="s">
        <v>31</v>
      </c>
      <c r="C34" s="38" t="str">
        <f t="shared" si="0"/>
        <v>TEACHERS SALARIES</v>
      </c>
      <c r="D34" s="39" t="s">
        <v>70</v>
      </c>
      <c r="E34" s="40" t="s">
        <v>68</v>
      </c>
      <c r="F34" s="41">
        <v>0</v>
      </c>
      <c r="G34" s="41">
        <v>0</v>
      </c>
      <c r="H34" s="42">
        <f t="shared" si="1"/>
        <v>0</v>
      </c>
      <c r="I34" s="42">
        <v>338271.85</v>
      </c>
      <c r="J34" s="42">
        <f t="shared" si="2"/>
        <v>338271.85</v>
      </c>
      <c r="O34" s="5" t="s">
        <v>71</v>
      </c>
    </row>
    <row r="35" spans="1:15" outlineLevel="1" x14ac:dyDescent="0.2">
      <c r="A35" s="5" t="s">
        <v>30</v>
      </c>
      <c r="B35" s="37" t="s">
        <v>31</v>
      </c>
      <c r="C35" s="38" t="str">
        <f t="shared" si="0"/>
        <v>TEACHERS/TEACH SUPER</v>
      </c>
      <c r="D35" s="39" t="s">
        <v>72</v>
      </c>
      <c r="E35" s="40" t="s">
        <v>68</v>
      </c>
      <c r="F35" s="41">
        <v>0</v>
      </c>
      <c r="G35" s="41">
        <v>0</v>
      </c>
      <c r="H35" s="42">
        <f t="shared" si="1"/>
        <v>0</v>
      </c>
      <c r="I35" s="42">
        <v>47696.35</v>
      </c>
      <c r="J35" s="42">
        <f t="shared" si="2"/>
        <v>47696.35</v>
      </c>
      <c r="O35" s="5" t="s">
        <v>73</v>
      </c>
    </row>
    <row r="36" spans="1:15" s="43" customFormat="1" ht="14.25" x14ac:dyDescent="0.2">
      <c r="A36" s="43" t="s">
        <v>74</v>
      </c>
      <c r="C36" s="44" t="s">
        <v>75</v>
      </c>
      <c r="D36" s="45"/>
      <c r="E36" s="46"/>
      <c r="F36" s="47">
        <f>SUBTOTAL(9,F18:F35)</f>
        <v>0</v>
      </c>
      <c r="G36" s="47">
        <f>SUBTOTAL(9,G18:G35)</f>
        <v>0</v>
      </c>
      <c r="H36" s="48">
        <f>SUBTOTAL(9,H9:H35)</f>
        <v>0</v>
      </c>
      <c r="I36" s="48">
        <f>SUBTOTAL(9,I18:I35)</f>
        <v>624891.59</v>
      </c>
      <c r="J36" s="48">
        <f>SUBTOTAL(9,J9:J35)</f>
        <v>624891.59</v>
      </c>
    </row>
    <row r="37" spans="1:15" outlineLevel="1" x14ac:dyDescent="0.2">
      <c r="A37" s="5" t="s">
        <v>30</v>
      </c>
      <c r="B37" s="37" t="s">
        <v>31</v>
      </c>
      <c r="C37" s="38" t="str">
        <f>UPPER(O37)</f>
        <v>EMPLOYEE INSURANCE</v>
      </c>
      <c r="D37" s="39">
        <v>1710</v>
      </c>
      <c r="E37" s="40" t="s">
        <v>76</v>
      </c>
      <c r="F37" s="41">
        <v>0</v>
      </c>
      <c r="G37" s="41">
        <v>0</v>
      </c>
      <c r="H37" s="42">
        <f>F37+G37</f>
        <v>0</v>
      </c>
      <c r="I37" s="42">
        <v>4823.13</v>
      </c>
      <c r="J37" s="42">
        <f>I37-H37</f>
        <v>4823.13</v>
      </c>
      <c r="O37" s="5" t="s">
        <v>77</v>
      </c>
    </row>
    <row r="38" spans="1:15" outlineLevel="1" x14ac:dyDescent="0.2">
      <c r="A38" s="5" t="s">
        <v>30</v>
      </c>
      <c r="B38" s="37" t="s">
        <v>31</v>
      </c>
      <c r="C38" s="38" t="str">
        <f>UPPER(O38)</f>
        <v>OTHER RECRUITMENT &amp; RETENTION COSTS</v>
      </c>
      <c r="D38" s="39">
        <v>1703</v>
      </c>
      <c r="E38" s="40" t="s">
        <v>78</v>
      </c>
      <c r="F38" s="41">
        <v>0</v>
      </c>
      <c r="G38" s="41">
        <v>0</v>
      </c>
      <c r="H38" s="42">
        <f>F38+G38</f>
        <v>0</v>
      </c>
      <c r="I38" s="42">
        <v>60</v>
      </c>
      <c r="J38" s="42">
        <f>I38-H38</f>
        <v>60</v>
      </c>
      <c r="O38" s="5" t="s">
        <v>79</v>
      </c>
    </row>
    <row r="39" spans="1:15" outlineLevel="1" x14ac:dyDescent="0.2">
      <c r="A39" s="5" t="s">
        <v>30</v>
      </c>
      <c r="B39" s="37" t="s">
        <v>31</v>
      </c>
      <c r="C39" s="38" t="str">
        <f>UPPER(O39)</f>
        <v>RECRUITMENT - ADVERTISING</v>
      </c>
      <c r="D39" s="39">
        <v>1701</v>
      </c>
      <c r="E39" s="40" t="s">
        <v>78</v>
      </c>
      <c r="F39" s="41">
        <v>0</v>
      </c>
      <c r="G39" s="41">
        <v>0</v>
      </c>
      <c r="H39" s="42">
        <f>F39+G39</f>
        <v>0</v>
      </c>
      <c r="I39" s="42">
        <v>144</v>
      </c>
      <c r="J39" s="42">
        <f>I39-H39</f>
        <v>144</v>
      </c>
      <c r="O39" s="5" t="s">
        <v>80</v>
      </c>
    </row>
    <row r="40" spans="1:15" outlineLevel="1" x14ac:dyDescent="0.2">
      <c r="A40" s="5" t="s">
        <v>30</v>
      </c>
      <c r="B40" s="37" t="s">
        <v>31</v>
      </c>
      <c r="C40" s="38" t="str">
        <f>UPPER(O40)</f>
        <v>STAFF TRAINING &amp; DEVELOPMENT</v>
      </c>
      <c r="D40" s="39">
        <v>1707</v>
      </c>
      <c r="E40" s="40" t="s">
        <v>81</v>
      </c>
      <c r="F40" s="41">
        <v>0</v>
      </c>
      <c r="G40" s="41">
        <v>0</v>
      </c>
      <c r="H40" s="42">
        <f>F40+G40</f>
        <v>0</v>
      </c>
      <c r="I40" s="42">
        <v>3032</v>
      </c>
      <c r="J40" s="42">
        <f>I40-H40</f>
        <v>3032</v>
      </c>
      <c r="O40" s="5" t="s">
        <v>82</v>
      </c>
    </row>
    <row r="41" spans="1:15" outlineLevel="1" x14ac:dyDescent="0.2">
      <c r="A41" s="5" t="s">
        <v>30</v>
      </c>
      <c r="B41" s="37" t="s">
        <v>31</v>
      </c>
      <c r="C41" s="38" t="str">
        <f>UPPER(O41)</f>
        <v>TEACHERS LTS INSURANCE (SCHOOLS ONLY)</v>
      </c>
      <c r="D41" s="39">
        <v>1737</v>
      </c>
      <c r="E41" s="40" t="s">
        <v>83</v>
      </c>
      <c r="F41" s="41">
        <v>0</v>
      </c>
      <c r="G41" s="41">
        <v>0</v>
      </c>
      <c r="H41" s="42">
        <f>F41+G41</f>
        <v>0</v>
      </c>
      <c r="I41" s="42">
        <v>6779.4</v>
      </c>
      <c r="J41" s="42">
        <f>I41-H41</f>
        <v>6779.4</v>
      </c>
      <c r="O41" s="5" t="s">
        <v>84</v>
      </c>
    </row>
    <row r="42" spans="1:15" s="43" customFormat="1" ht="14.25" x14ac:dyDescent="0.2">
      <c r="A42" s="43" t="s">
        <v>74</v>
      </c>
      <c r="C42" s="44" t="s">
        <v>85</v>
      </c>
      <c r="D42" s="45"/>
      <c r="E42" s="46"/>
      <c r="F42" s="47">
        <f>SUBTOTAL(9,F37:F41)</f>
        <v>0</v>
      </c>
      <c r="G42" s="47">
        <f>SUBTOTAL(9,G37:G41)</f>
        <v>0</v>
      </c>
      <c r="H42" s="48">
        <f>SUBTOTAL(9,H15:H41)</f>
        <v>0</v>
      </c>
      <c r="I42" s="48">
        <f>SUBTOTAL(9,I37:I41)</f>
        <v>14838.529999999999</v>
      </c>
      <c r="J42" s="48">
        <f>SUBTOTAL(9,J37:J41)</f>
        <v>14838.529999999999</v>
      </c>
    </row>
    <row r="43" spans="1:15" hidden="1" x14ac:dyDescent="0.2">
      <c r="A43" s="5" t="s">
        <v>86</v>
      </c>
      <c r="B43" s="37" t="s">
        <v>31</v>
      </c>
      <c r="C43" s="38" t="str">
        <f>UPPER(O43)</f>
        <v/>
      </c>
      <c r="D43" s="39"/>
      <c r="E43" s="40"/>
      <c r="F43" s="41"/>
      <c r="G43" s="41"/>
      <c r="H43" s="42">
        <f>F43+G43</f>
        <v>0</v>
      </c>
      <c r="I43" s="42"/>
      <c r="J43" s="42">
        <f>I43-H43</f>
        <v>0</v>
      </c>
    </row>
    <row r="44" spans="1:15" s="43" customFormat="1" ht="14.25" hidden="1" x14ac:dyDescent="0.2">
      <c r="A44" s="43" t="s">
        <v>87</v>
      </c>
      <c r="C44" s="44" t="s">
        <v>88</v>
      </c>
      <c r="D44" s="45"/>
      <c r="E44" s="46"/>
      <c r="F44" s="47"/>
      <c r="G44" s="47"/>
      <c r="H44" s="48">
        <f>SUBTOTAL(9,H17:H43)</f>
        <v>0</v>
      </c>
      <c r="I44" s="48"/>
      <c r="J44" s="48">
        <f>SUBTOTAL(9,J17:J43)</f>
        <v>639730.12</v>
      </c>
    </row>
    <row r="45" spans="1:15" x14ac:dyDescent="0.2">
      <c r="C45" s="49"/>
      <c r="D45" s="50"/>
      <c r="E45" s="51"/>
      <c r="F45" s="41"/>
      <c r="G45" s="41"/>
      <c r="H45" s="41"/>
      <c r="I45" s="52"/>
      <c r="J45" s="53"/>
    </row>
    <row r="46" spans="1:15" hidden="1" x14ac:dyDescent="0.2">
      <c r="A46" s="1" t="s">
        <v>29</v>
      </c>
      <c r="C46" s="49"/>
      <c r="D46" s="50"/>
      <c r="E46" s="51"/>
      <c r="F46" s="41"/>
      <c r="G46" s="41"/>
      <c r="H46" s="41"/>
      <c r="I46" s="54"/>
      <c r="J46" s="53"/>
    </row>
    <row r="47" spans="1:15" outlineLevel="1" x14ac:dyDescent="0.2">
      <c r="A47" s="5" t="s">
        <v>30</v>
      </c>
      <c r="B47" s="5" t="s">
        <v>89</v>
      </c>
      <c r="C47" s="38" t="str">
        <f t="shared" ref="C47:C58" si="3">UPPER(O47)</f>
        <v>CLEANING MATERIALS + EQUIPMENT (SCHOOLS ONLY)</v>
      </c>
      <c r="D47" s="50">
        <v>2005</v>
      </c>
      <c r="E47" s="51" t="s">
        <v>90</v>
      </c>
      <c r="F47" s="41">
        <v>0</v>
      </c>
      <c r="G47" s="41">
        <v>0</v>
      </c>
      <c r="H47" s="42">
        <f t="shared" ref="H47:H58" si="4">F47+G47</f>
        <v>0</v>
      </c>
      <c r="I47" s="42">
        <v>2879.83</v>
      </c>
      <c r="J47" s="42">
        <f t="shared" ref="J47:J58" si="5">I47-H47</f>
        <v>2879.83</v>
      </c>
      <c r="O47" s="5" t="s">
        <v>91</v>
      </c>
    </row>
    <row r="48" spans="1:15" outlineLevel="1" x14ac:dyDescent="0.2">
      <c r="A48" s="5" t="s">
        <v>30</v>
      </c>
      <c r="B48" s="5" t="s">
        <v>89</v>
      </c>
      <c r="C48" s="38" t="str">
        <f t="shared" si="3"/>
        <v>DOMESTIC AND MEDICAL SUPPLIES (SCHOOLS ONLY)</v>
      </c>
      <c r="D48" s="50">
        <v>2004</v>
      </c>
      <c r="E48" s="51" t="s">
        <v>92</v>
      </c>
      <c r="F48" s="41">
        <v>0</v>
      </c>
      <c r="G48" s="41">
        <v>0</v>
      </c>
      <c r="H48" s="42">
        <f t="shared" si="4"/>
        <v>0</v>
      </c>
      <c r="I48" s="42">
        <v>53.74</v>
      </c>
      <c r="J48" s="42">
        <f t="shared" si="5"/>
        <v>53.74</v>
      </c>
      <c r="O48" s="5" t="s">
        <v>93</v>
      </c>
    </row>
    <row r="49" spans="1:15" outlineLevel="1" x14ac:dyDescent="0.2">
      <c r="A49" s="5" t="s">
        <v>30</v>
      </c>
      <c r="B49" s="5" t="s">
        <v>89</v>
      </c>
      <c r="C49" s="38" t="str">
        <f t="shared" si="3"/>
        <v>ELECTRICITY</v>
      </c>
      <c r="D49" s="50">
        <v>2009</v>
      </c>
      <c r="E49" s="51" t="s">
        <v>94</v>
      </c>
      <c r="F49" s="41">
        <v>0</v>
      </c>
      <c r="G49" s="41">
        <v>0</v>
      </c>
      <c r="H49" s="42">
        <f t="shared" si="4"/>
        <v>0</v>
      </c>
      <c r="I49" s="42">
        <v>5504.3</v>
      </c>
      <c r="J49" s="42">
        <f t="shared" si="5"/>
        <v>5504.3</v>
      </c>
      <c r="O49" s="5" t="s">
        <v>95</v>
      </c>
    </row>
    <row r="50" spans="1:15" outlineLevel="1" x14ac:dyDescent="0.2">
      <c r="A50" s="5" t="s">
        <v>30</v>
      </c>
      <c r="B50" s="5" t="s">
        <v>89</v>
      </c>
      <c r="C50" s="38" t="str">
        <f t="shared" si="3"/>
        <v>GAS</v>
      </c>
      <c r="D50" s="50">
        <v>2013</v>
      </c>
      <c r="E50" s="51" t="s">
        <v>94</v>
      </c>
      <c r="F50" s="41">
        <v>0</v>
      </c>
      <c r="G50" s="41">
        <v>0</v>
      </c>
      <c r="H50" s="42">
        <f t="shared" si="4"/>
        <v>0</v>
      </c>
      <c r="I50" s="42">
        <v>8801.24</v>
      </c>
      <c r="J50" s="42">
        <f t="shared" si="5"/>
        <v>8801.24</v>
      </c>
      <c r="O50" s="5" t="s">
        <v>96</v>
      </c>
    </row>
    <row r="51" spans="1:15" outlineLevel="1" x14ac:dyDescent="0.2">
      <c r="A51" s="5" t="s">
        <v>30</v>
      </c>
      <c r="B51" s="5" t="s">
        <v>89</v>
      </c>
      <c r="C51" s="38" t="str">
        <f t="shared" si="3"/>
        <v>GROUNDS MAINTENANCE CONTRACTS</v>
      </c>
      <c r="D51" s="50">
        <v>2033</v>
      </c>
      <c r="E51" s="51" t="s">
        <v>97</v>
      </c>
      <c r="F51" s="41">
        <v>0</v>
      </c>
      <c r="G51" s="41">
        <v>0</v>
      </c>
      <c r="H51" s="42">
        <f t="shared" si="4"/>
        <v>0</v>
      </c>
      <c r="I51" s="42">
        <v>3080</v>
      </c>
      <c r="J51" s="42">
        <f t="shared" si="5"/>
        <v>3080</v>
      </c>
      <c r="O51" s="5" t="s">
        <v>98</v>
      </c>
    </row>
    <row r="52" spans="1:15" outlineLevel="1" x14ac:dyDescent="0.2">
      <c r="A52" s="5" t="s">
        <v>30</v>
      </c>
      <c r="B52" s="5" t="s">
        <v>89</v>
      </c>
      <c r="C52" s="38" t="str">
        <f t="shared" si="3"/>
        <v>INSURANCE - BUILDINGS AND CONTENTS</v>
      </c>
      <c r="D52" s="50">
        <v>2018</v>
      </c>
      <c r="E52" s="51" t="s">
        <v>99</v>
      </c>
      <c r="F52" s="41">
        <v>0</v>
      </c>
      <c r="G52" s="41">
        <v>0</v>
      </c>
      <c r="H52" s="42">
        <f t="shared" si="4"/>
        <v>0</v>
      </c>
      <c r="I52" s="42">
        <v>5340.25</v>
      </c>
      <c r="J52" s="42">
        <f t="shared" si="5"/>
        <v>5340.25</v>
      </c>
      <c r="O52" s="5" t="s">
        <v>100</v>
      </c>
    </row>
    <row r="53" spans="1:15" outlineLevel="1" x14ac:dyDescent="0.2">
      <c r="A53" s="5" t="s">
        <v>30</v>
      </c>
      <c r="B53" s="5" t="s">
        <v>89</v>
      </c>
      <c r="C53" s="38" t="str">
        <f t="shared" si="3"/>
        <v>MAINTENANCE AGREEMENTS - OTHER OCCUPATION COSTS (SCHOOLS ONLY)</v>
      </c>
      <c r="D53" s="50">
        <v>2053</v>
      </c>
      <c r="E53" s="51" t="s">
        <v>101</v>
      </c>
      <c r="F53" s="41">
        <v>0</v>
      </c>
      <c r="G53" s="41">
        <v>0</v>
      </c>
      <c r="H53" s="42">
        <f t="shared" si="4"/>
        <v>0</v>
      </c>
      <c r="I53" s="42">
        <v>362.9</v>
      </c>
      <c r="J53" s="42">
        <f t="shared" si="5"/>
        <v>362.9</v>
      </c>
      <c r="O53" s="5" t="s">
        <v>102</v>
      </c>
    </row>
    <row r="54" spans="1:15" outlineLevel="1" x14ac:dyDescent="0.2">
      <c r="A54" s="5" t="s">
        <v>30</v>
      </c>
      <c r="B54" s="5" t="s">
        <v>89</v>
      </c>
      <c r="C54" s="38" t="str">
        <f t="shared" si="3"/>
        <v>OTHER OCCUPANCY COSTS (SCHOOLS ONLY)</v>
      </c>
      <c r="D54" s="50">
        <v>2002</v>
      </c>
      <c r="E54" s="51" t="s">
        <v>101</v>
      </c>
      <c r="F54" s="41">
        <v>0</v>
      </c>
      <c r="G54" s="41">
        <v>0</v>
      </c>
      <c r="H54" s="42">
        <f t="shared" si="4"/>
        <v>0</v>
      </c>
      <c r="I54" s="42">
        <v>1230.96</v>
      </c>
      <c r="J54" s="42">
        <f t="shared" si="5"/>
        <v>1230.96</v>
      </c>
      <c r="O54" s="5" t="s">
        <v>103</v>
      </c>
    </row>
    <row r="55" spans="1:15" outlineLevel="1" x14ac:dyDescent="0.2">
      <c r="A55" s="5" t="s">
        <v>30</v>
      </c>
      <c r="B55" s="5" t="s">
        <v>89</v>
      </c>
      <c r="C55" s="38" t="str">
        <f t="shared" si="3"/>
        <v>PLAYGROUND EQUIPMENT (SCHOOLS ONLY)</v>
      </c>
      <c r="D55" s="50">
        <v>2800</v>
      </c>
      <c r="E55" s="51" t="s">
        <v>97</v>
      </c>
      <c r="F55" s="41">
        <v>0</v>
      </c>
      <c r="G55" s="41">
        <v>0</v>
      </c>
      <c r="H55" s="42">
        <f t="shared" si="4"/>
        <v>0</v>
      </c>
      <c r="I55" s="42">
        <v>270</v>
      </c>
      <c r="J55" s="42">
        <f t="shared" si="5"/>
        <v>270</v>
      </c>
      <c r="O55" s="5" t="s">
        <v>104</v>
      </c>
    </row>
    <row r="56" spans="1:15" outlineLevel="1" x14ac:dyDescent="0.2">
      <c r="A56" s="5" t="s">
        <v>30</v>
      </c>
      <c r="B56" s="5" t="s">
        <v>89</v>
      </c>
      <c r="C56" s="38" t="str">
        <f t="shared" si="3"/>
        <v>RATES</v>
      </c>
      <c r="D56" s="50">
        <v>2015</v>
      </c>
      <c r="E56" s="51" t="s">
        <v>105</v>
      </c>
      <c r="F56" s="41">
        <v>0</v>
      </c>
      <c r="G56" s="41">
        <v>2536.59</v>
      </c>
      <c r="H56" s="42">
        <f t="shared" si="4"/>
        <v>2536.59</v>
      </c>
      <c r="I56" s="42">
        <v>2536.59</v>
      </c>
      <c r="J56" s="42">
        <f t="shared" si="5"/>
        <v>0</v>
      </c>
      <c r="O56" s="5" t="s">
        <v>106</v>
      </c>
    </row>
    <row r="57" spans="1:15" outlineLevel="1" x14ac:dyDescent="0.2">
      <c r="A57" s="5" t="s">
        <v>30</v>
      </c>
      <c r="B57" s="5" t="s">
        <v>89</v>
      </c>
      <c r="C57" s="38" t="str">
        <f t="shared" si="3"/>
        <v>REPAIRS AND MAINTENANCE CONDITION</v>
      </c>
      <c r="D57" s="50">
        <v>2021</v>
      </c>
      <c r="E57" s="51" t="s">
        <v>107</v>
      </c>
      <c r="F57" s="41">
        <v>0</v>
      </c>
      <c r="G57" s="41">
        <v>0</v>
      </c>
      <c r="H57" s="42">
        <f t="shared" si="4"/>
        <v>0</v>
      </c>
      <c r="I57" s="42">
        <v>1662.12</v>
      </c>
      <c r="J57" s="42">
        <f t="shared" si="5"/>
        <v>1662.12</v>
      </c>
      <c r="O57" s="5" t="s">
        <v>108</v>
      </c>
    </row>
    <row r="58" spans="1:15" outlineLevel="1" x14ac:dyDescent="0.2">
      <c r="A58" s="5" t="s">
        <v>30</v>
      </c>
      <c r="B58" s="5" t="s">
        <v>89</v>
      </c>
      <c r="C58" s="38" t="str">
        <f t="shared" si="3"/>
        <v>WATER CHARGES</v>
      </c>
      <c r="D58" s="50">
        <v>2031</v>
      </c>
      <c r="E58" s="51" t="s">
        <v>109</v>
      </c>
      <c r="F58" s="41">
        <v>0</v>
      </c>
      <c r="G58" s="41">
        <v>0</v>
      </c>
      <c r="H58" s="42">
        <f t="shared" si="4"/>
        <v>0</v>
      </c>
      <c r="I58" s="42">
        <v>6491.1</v>
      </c>
      <c r="J58" s="42">
        <f t="shared" si="5"/>
        <v>6491.1</v>
      </c>
      <c r="O58" s="5" t="s">
        <v>110</v>
      </c>
    </row>
    <row r="59" spans="1:15" s="43" customFormat="1" ht="14.25" x14ac:dyDescent="0.2">
      <c r="A59" s="43" t="s">
        <v>74</v>
      </c>
      <c r="C59" s="44" t="s">
        <v>111</v>
      </c>
      <c r="D59" s="45"/>
      <c r="E59" s="46"/>
      <c r="F59" s="47">
        <f>SUBTOTAL(9,F47:F58)</f>
        <v>0</v>
      </c>
      <c r="G59" s="47">
        <f>SUBTOTAL(9,G47:G58)</f>
        <v>2536.59</v>
      </c>
      <c r="H59" s="48">
        <f>SUBTOTAL(9,H44:H58)</f>
        <v>2536.59</v>
      </c>
      <c r="I59" s="48">
        <f>SUBTOTAL(9,I47:I58)</f>
        <v>38213.03</v>
      </c>
      <c r="J59" s="48">
        <f>SUBTOTAL(9,J44:J58)</f>
        <v>35676.44</v>
      </c>
    </row>
    <row r="60" spans="1:15" hidden="1" x14ac:dyDescent="0.2">
      <c r="A60" s="5" t="s">
        <v>86</v>
      </c>
      <c r="B60" s="5" t="s">
        <v>89</v>
      </c>
      <c r="C60" s="38" t="str">
        <f>UPPER(O60)</f>
        <v/>
      </c>
      <c r="D60" s="50"/>
      <c r="E60" s="51"/>
      <c r="F60" s="41"/>
      <c r="G60" s="41"/>
      <c r="H60" s="42">
        <f>F60+G60</f>
        <v>0</v>
      </c>
      <c r="I60" s="42"/>
      <c r="J60" s="42">
        <f>I60-H60</f>
        <v>0</v>
      </c>
    </row>
    <row r="61" spans="1:15" s="43" customFormat="1" ht="14.25" hidden="1" x14ac:dyDescent="0.2">
      <c r="A61" s="43" t="s">
        <v>87</v>
      </c>
      <c r="C61" s="44" t="s">
        <v>88</v>
      </c>
      <c r="D61" s="45"/>
      <c r="E61" s="46"/>
      <c r="F61" s="47"/>
      <c r="G61" s="47"/>
      <c r="H61" s="48">
        <f>SUBTOTAL(9,H46:H60)</f>
        <v>2536.59</v>
      </c>
      <c r="I61" s="48"/>
      <c r="J61" s="48">
        <f>SUBTOTAL(9,J46:J60)</f>
        <v>35676.44</v>
      </c>
    </row>
    <row r="62" spans="1:15" x14ac:dyDescent="0.2">
      <c r="C62" s="49"/>
      <c r="D62" s="50"/>
      <c r="E62" s="51"/>
      <c r="F62" s="41"/>
      <c r="G62" s="41"/>
      <c r="H62" s="41"/>
      <c r="I62" s="54"/>
      <c r="J62" s="53"/>
    </row>
    <row r="63" spans="1:15" hidden="1" x14ac:dyDescent="0.2">
      <c r="A63" s="1" t="s">
        <v>29</v>
      </c>
      <c r="C63" s="49"/>
      <c r="D63" s="50"/>
      <c r="E63" s="51"/>
      <c r="F63" s="41"/>
      <c r="G63" s="41"/>
      <c r="H63" s="41"/>
      <c r="I63" s="54"/>
      <c r="J63" s="53"/>
    </row>
    <row r="64" spans="1:15" hidden="1" x14ac:dyDescent="0.2">
      <c r="A64" s="5" t="s">
        <v>86</v>
      </c>
      <c r="B64" s="5" t="s">
        <v>112</v>
      </c>
      <c r="C64" s="38" t="str">
        <f>UPPER(O64)</f>
        <v/>
      </c>
      <c r="D64" s="50"/>
      <c r="E64" s="51"/>
      <c r="F64" s="41"/>
      <c r="G64" s="41"/>
      <c r="H64" s="42">
        <f>F64+G64</f>
        <v>0</v>
      </c>
      <c r="I64" s="42"/>
      <c r="J64" s="42">
        <f>I64-H64</f>
        <v>0</v>
      </c>
    </row>
    <row r="65" spans="1:15" s="43" customFormat="1" ht="14.25" hidden="1" x14ac:dyDescent="0.2">
      <c r="A65" s="43" t="s">
        <v>87</v>
      </c>
      <c r="C65" s="44" t="s">
        <v>88</v>
      </c>
      <c r="D65" s="45"/>
      <c r="E65" s="46"/>
      <c r="F65" s="47"/>
      <c r="G65" s="47"/>
      <c r="H65" s="48">
        <f>SUBTOTAL(9,H63:H64)</f>
        <v>0</v>
      </c>
      <c r="I65" s="48"/>
      <c r="J65" s="48">
        <f>SUBTOTAL(9,J63:J64)</f>
        <v>0</v>
      </c>
    </row>
    <row r="66" spans="1:15" x14ac:dyDescent="0.2">
      <c r="C66" s="49"/>
      <c r="D66" s="50"/>
      <c r="E66" s="51"/>
      <c r="F66" s="41"/>
      <c r="G66" s="41"/>
      <c r="H66" s="41"/>
      <c r="I66" s="54"/>
      <c r="J66" s="53"/>
    </row>
    <row r="67" spans="1:15" hidden="1" x14ac:dyDescent="0.2">
      <c r="A67" s="1" t="s">
        <v>29</v>
      </c>
      <c r="C67" s="49"/>
      <c r="D67" s="50"/>
      <c r="E67" s="51"/>
      <c r="F67" s="41"/>
      <c r="G67" s="41"/>
      <c r="H67" s="41"/>
      <c r="I67" s="54"/>
      <c r="J67" s="53"/>
    </row>
    <row r="68" spans="1:15" outlineLevel="1" x14ac:dyDescent="0.2">
      <c r="A68" s="5" t="s">
        <v>30</v>
      </c>
      <c r="B68" s="5" t="s">
        <v>113</v>
      </c>
      <c r="C68" s="38" t="str">
        <f t="shared" ref="C68:C90" si="6">UPPER(O68)</f>
        <v>CATERING - SERVICE</v>
      </c>
      <c r="D68" s="50">
        <v>4002</v>
      </c>
      <c r="E68" s="51" t="s">
        <v>114</v>
      </c>
      <c r="F68" s="41">
        <v>0</v>
      </c>
      <c r="G68" s="41">
        <v>0</v>
      </c>
      <c r="H68" s="42">
        <f t="shared" ref="H68:H90" si="7">F68+G68</f>
        <v>0</v>
      </c>
      <c r="I68" s="42">
        <v>31186.94</v>
      </c>
      <c r="J68" s="42">
        <f t="shared" ref="J68:J90" si="8">I68-H68</f>
        <v>31186.94</v>
      </c>
      <c r="O68" s="5" t="s">
        <v>115</v>
      </c>
    </row>
    <row r="69" spans="1:15" outlineLevel="1" x14ac:dyDescent="0.2">
      <c r="A69" s="5" t="s">
        <v>30</v>
      </c>
      <c r="B69" s="5" t="s">
        <v>113</v>
      </c>
      <c r="C69" s="38" t="str">
        <f t="shared" si="6"/>
        <v>COMMISSIONS &amp; OTHER SERVICES (INCL. PROF &amp; HIRED SERVICES)</v>
      </c>
      <c r="D69" s="50">
        <v>4004</v>
      </c>
      <c r="E69" s="51" t="s">
        <v>116</v>
      </c>
      <c r="F69" s="41">
        <v>0</v>
      </c>
      <c r="G69" s="41">
        <v>0</v>
      </c>
      <c r="H69" s="42">
        <f t="shared" si="7"/>
        <v>0</v>
      </c>
      <c r="I69" s="42">
        <v>20840.64</v>
      </c>
      <c r="J69" s="42">
        <f t="shared" si="8"/>
        <v>20840.64</v>
      </c>
      <c r="O69" s="5" t="s">
        <v>117</v>
      </c>
    </row>
    <row r="70" spans="1:15" outlineLevel="1" x14ac:dyDescent="0.2">
      <c r="A70" s="5" t="s">
        <v>30</v>
      </c>
      <c r="B70" s="5" t="s">
        <v>113</v>
      </c>
      <c r="C70" s="38" t="str">
        <f t="shared" si="6"/>
        <v>COMPUTER EQUIP. CURRICULUM (SCHOOLS ONLY)</v>
      </c>
      <c r="D70" s="50">
        <v>4064</v>
      </c>
      <c r="E70" s="51" t="s">
        <v>118</v>
      </c>
      <c r="F70" s="41">
        <v>0</v>
      </c>
      <c r="G70" s="41">
        <v>0</v>
      </c>
      <c r="H70" s="42">
        <f t="shared" si="7"/>
        <v>0</v>
      </c>
      <c r="I70" s="42">
        <v>5928.59</v>
      </c>
      <c r="J70" s="42">
        <f t="shared" si="8"/>
        <v>5928.59</v>
      </c>
      <c r="O70" s="5" t="s">
        <v>119</v>
      </c>
    </row>
    <row r="71" spans="1:15" outlineLevel="1" x14ac:dyDescent="0.2">
      <c r="A71" s="5" t="s">
        <v>30</v>
      </c>
      <c r="B71" s="5" t="s">
        <v>113</v>
      </c>
      <c r="C71" s="38" t="str">
        <f t="shared" si="6"/>
        <v>CONT. TO VOLUNTARY FUND (AIDED SCHOOLS ONLY)</v>
      </c>
      <c r="D71" s="50">
        <v>4006</v>
      </c>
      <c r="E71" s="51" t="s">
        <v>107</v>
      </c>
      <c r="F71" s="41">
        <v>0</v>
      </c>
      <c r="G71" s="41">
        <v>0</v>
      </c>
      <c r="H71" s="42">
        <f t="shared" si="7"/>
        <v>0</v>
      </c>
      <c r="I71" s="42">
        <v>4512.97</v>
      </c>
      <c r="J71" s="42">
        <f t="shared" si="8"/>
        <v>4512.97</v>
      </c>
      <c r="O71" s="5" t="s">
        <v>120</v>
      </c>
    </row>
    <row r="72" spans="1:15" outlineLevel="1" x14ac:dyDescent="0.2">
      <c r="A72" s="5" t="s">
        <v>30</v>
      </c>
      <c r="B72" s="5" t="s">
        <v>113</v>
      </c>
      <c r="C72" s="38" t="str">
        <f t="shared" si="6"/>
        <v>CRB CHECKS (SCHOOLS ONLY)</v>
      </c>
      <c r="D72" s="50">
        <v>4083</v>
      </c>
      <c r="E72" s="51" t="s">
        <v>92</v>
      </c>
      <c r="F72" s="41">
        <v>0</v>
      </c>
      <c r="G72" s="41">
        <v>0</v>
      </c>
      <c r="H72" s="42">
        <f t="shared" si="7"/>
        <v>0</v>
      </c>
      <c r="I72" s="42">
        <v>88</v>
      </c>
      <c r="J72" s="42">
        <f t="shared" si="8"/>
        <v>88</v>
      </c>
      <c r="O72" s="5" t="s">
        <v>121</v>
      </c>
    </row>
    <row r="73" spans="1:15" outlineLevel="1" x14ac:dyDescent="0.2">
      <c r="A73" s="5" t="s">
        <v>30</v>
      </c>
      <c r="B73" s="5" t="s">
        <v>113</v>
      </c>
      <c r="C73" s="38" t="str">
        <f t="shared" si="6"/>
        <v>CURRICULUM LICENCES AND SUBSCRIPTIONS (SCHOOLS ONLY)</v>
      </c>
      <c r="D73" s="50">
        <v>4028</v>
      </c>
      <c r="E73" s="51" t="s">
        <v>122</v>
      </c>
      <c r="F73" s="41">
        <v>0</v>
      </c>
      <c r="G73" s="41">
        <v>0</v>
      </c>
      <c r="H73" s="42">
        <f t="shared" si="7"/>
        <v>0</v>
      </c>
      <c r="I73" s="42">
        <v>1492.68</v>
      </c>
      <c r="J73" s="42">
        <f t="shared" si="8"/>
        <v>1492.68</v>
      </c>
      <c r="O73" s="5" t="s">
        <v>123</v>
      </c>
    </row>
    <row r="74" spans="1:15" outlineLevel="1" x14ac:dyDescent="0.2">
      <c r="A74" s="5" t="s">
        <v>30</v>
      </c>
      <c r="B74" s="5" t="s">
        <v>113</v>
      </c>
      <c r="C74" s="38" t="str">
        <f t="shared" si="6"/>
        <v>EDUCATION VISITS (SCHOOLS ONLY)</v>
      </c>
      <c r="D74" s="50">
        <v>4049</v>
      </c>
      <c r="E74" s="51" t="s">
        <v>122</v>
      </c>
      <c r="F74" s="41">
        <v>0</v>
      </c>
      <c r="G74" s="41">
        <v>0</v>
      </c>
      <c r="H74" s="42">
        <f t="shared" si="7"/>
        <v>0</v>
      </c>
      <c r="I74" s="42">
        <v>255</v>
      </c>
      <c r="J74" s="42">
        <f t="shared" si="8"/>
        <v>255</v>
      </c>
      <c r="O74" s="5" t="s">
        <v>124</v>
      </c>
    </row>
    <row r="75" spans="1:15" outlineLevel="1" x14ac:dyDescent="0.2">
      <c r="A75" s="5" t="s">
        <v>30</v>
      </c>
      <c r="B75" s="5" t="s">
        <v>113</v>
      </c>
      <c r="C75" s="38" t="str">
        <f t="shared" si="6"/>
        <v>EXTERNALLY PROVIDED PROF SERVICES NON CURRICULUM (SCHOOLS ONLY)</v>
      </c>
      <c r="D75" s="50">
        <v>4511</v>
      </c>
      <c r="E75" s="51" t="s">
        <v>125</v>
      </c>
      <c r="F75" s="41">
        <v>0</v>
      </c>
      <c r="G75" s="41">
        <v>0</v>
      </c>
      <c r="H75" s="42">
        <f t="shared" si="7"/>
        <v>0</v>
      </c>
      <c r="I75" s="42">
        <v>4252.5600000000004</v>
      </c>
      <c r="J75" s="42">
        <f t="shared" si="8"/>
        <v>4252.5600000000004</v>
      </c>
      <c r="O75" s="5" t="s">
        <v>126</v>
      </c>
    </row>
    <row r="76" spans="1:15" outlineLevel="1" x14ac:dyDescent="0.2">
      <c r="A76" s="5" t="s">
        <v>30</v>
      </c>
      <c r="B76" s="5" t="s">
        <v>113</v>
      </c>
      <c r="C76" s="38" t="str">
        <f t="shared" si="6"/>
        <v>FOOD &amp; DRINK COSTS</v>
      </c>
      <c r="D76" s="50">
        <v>4013</v>
      </c>
      <c r="E76" s="51" t="s">
        <v>114</v>
      </c>
      <c r="F76" s="41">
        <v>0</v>
      </c>
      <c r="G76" s="41">
        <v>0</v>
      </c>
      <c r="H76" s="42">
        <f t="shared" si="7"/>
        <v>0</v>
      </c>
      <c r="I76" s="42">
        <v>288.2</v>
      </c>
      <c r="J76" s="42">
        <f t="shared" si="8"/>
        <v>288.2</v>
      </c>
      <c r="O76" s="5" t="s">
        <v>127</v>
      </c>
    </row>
    <row r="77" spans="1:15" outlineLevel="1" x14ac:dyDescent="0.2">
      <c r="A77" s="5" t="s">
        <v>30</v>
      </c>
      <c r="B77" s="5" t="s">
        <v>113</v>
      </c>
      <c r="C77" s="38" t="str">
        <f t="shared" si="6"/>
        <v>FURNITURE</v>
      </c>
      <c r="D77" s="50">
        <v>4015</v>
      </c>
      <c r="E77" s="51" t="s">
        <v>122</v>
      </c>
      <c r="F77" s="41">
        <v>0</v>
      </c>
      <c r="G77" s="41">
        <v>0</v>
      </c>
      <c r="H77" s="42">
        <f t="shared" si="7"/>
        <v>0</v>
      </c>
      <c r="I77" s="42">
        <v>942.05</v>
      </c>
      <c r="J77" s="42">
        <f t="shared" si="8"/>
        <v>942.05</v>
      </c>
      <c r="O77" s="5" t="s">
        <v>128</v>
      </c>
    </row>
    <row r="78" spans="1:15" outlineLevel="1" x14ac:dyDescent="0.2">
      <c r="A78" s="5" t="s">
        <v>30</v>
      </c>
      <c r="B78" s="5" t="s">
        <v>113</v>
      </c>
      <c r="C78" s="38" t="str">
        <f t="shared" si="6"/>
        <v>GEN OFFICE EXPENSES (SCHOOLS ONLY)</v>
      </c>
      <c r="D78" s="50">
        <v>4074</v>
      </c>
      <c r="E78" s="51" t="s">
        <v>92</v>
      </c>
      <c r="F78" s="41">
        <v>0</v>
      </c>
      <c r="G78" s="41">
        <v>0</v>
      </c>
      <c r="H78" s="42">
        <f t="shared" si="7"/>
        <v>0</v>
      </c>
      <c r="I78" s="42">
        <v>348.54</v>
      </c>
      <c r="J78" s="42">
        <f t="shared" si="8"/>
        <v>348.54</v>
      </c>
      <c r="O78" s="5" t="s">
        <v>129</v>
      </c>
    </row>
    <row r="79" spans="1:15" outlineLevel="1" x14ac:dyDescent="0.2">
      <c r="A79" s="5" t="s">
        <v>30</v>
      </c>
      <c r="B79" s="5" t="s">
        <v>113</v>
      </c>
      <c r="C79" s="38" t="str">
        <f t="shared" si="6"/>
        <v>ICT - SOFTWARE</v>
      </c>
      <c r="D79" s="50">
        <v>4024</v>
      </c>
      <c r="E79" s="51" t="s">
        <v>118</v>
      </c>
      <c r="F79" s="41">
        <v>0</v>
      </c>
      <c r="G79" s="41">
        <v>0</v>
      </c>
      <c r="H79" s="42">
        <f t="shared" si="7"/>
        <v>0</v>
      </c>
      <c r="I79" s="42">
        <v>2792.5</v>
      </c>
      <c r="J79" s="42">
        <f t="shared" si="8"/>
        <v>2792.5</v>
      </c>
      <c r="O79" s="5" t="s">
        <v>130</v>
      </c>
    </row>
    <row r="80" spans="1:15" outlineLevel="1" x14ac:dyDescent="0.2">
      <c r="A80" s="5" t="s">
        <v>30</v>
      </c>
      <c r="B80" s="5" t="s">
        <v>113</v>
      </c>
      <c r="C80" s="38" t="str">
        <f t="shared" si="6"/>
        <v>ICT -TELECOMMUNICATIONS</v>
      </c>
      <c r="D80" s="50">
        <v>4048</v>
      </c>
      <c r="E80" s="51" t="s">
        <v>92</v>
      </c>
      <c r="F80" s="41">
        <v>0</v>
      </c>
      <c r="G80" s="41">
        <v>0</v>
      </c>
      <c r="H80" s="42">
        <f t="shared" si="7"/>
        <v>0</v>
      </c>
      <c r="I80" s="42">
        <v>1765.74</v>
      </c>
      <c r="J80" s="42">
        <f t="shared" si="8"/>
        <v>1765.74</v>
      </c>
      <c r="O80" s="5" t="s">
        <v>131</v>
      </c>
    </row>
    <row r="81" spans="1:15" outlineLevel="1" x14ac:dyDescent="0.2">
      <c r="A81" s="5" t="s">
        <v>30</v>
      </c>
      <c r="B81" s="5" t="s">
        <v>113</v>
      </c>
      <c r="C81" s="38" t="str">
        <f t="shared" si="6"/>
        <v>INTERNET COSTS (SCHOOLS ONLY)</v>
      </c>
      <c r="D81" s="50">
        <v>4080</v>
      </c>
      <c r="E81" s="51" t="s">
        <v>118</v>
      </c>
      <c r="F81" s="41">
        <v>0</v>
      </c>
      <c r="G81" s="41">
        <v>0</v>
      </c>
      <c r="H81" s="42">
        <f t="shared" si="7"/>
        <v>0</v>
      </c>
      <c r="I81" s="42">
        <v>5592.81</v>
      </c>
      <c r="J81" s="42">
        <f t="shared" si="8"/>
        <v>5592.81</v>
      </c>
      <c r="O81" s="5" t="s">
        <v>132</v>
      </c>
    </row>
    <row r="82" spans="1:15" outlineLevel="1" x14ac:dyDescent="0.2">
      <c r="A82" s="5" t="s">
        <v>30</v>
      </c>
      <c r="B82" s="5" t="s">
        <v>113</v>
      </c>
      <c r="C82" s="38" t="str">
        <f t="shared" si="6"/>
        <v>MAIL SERVICES</v>
      </c>
      <c r="D82" s="50">
        <v>4050</v>
      </c>
      <c r="E82" s="51" t="s">
        <v>92</v>
      </c>
      <c r="F82" s="41">
        <v>0</v>
      </c>
      <c r="G82" s="41">
        <v>0</v>
      </c>
      <c r="H82" s="42">
        <f t="shared" si="7"/>
        <v>0</v>
      </c>
      <c r="I82" s="42">
        <v>142.15</v>
      </c>
      <c r="J82" s="42">
        <f t="shared" si="8"/>
        <v>142.15</v>
      </c>
      <c r="O82" s="5" t="s">
        <v>133</v>
      </c>
    </row>
    <row r="83" spans="1:15" outlineLevel="1" x14ac:dyDescent="0.2">
      <c r="A83" s="5" t="s">
        <v>30</v>
      </c>
      <c r="B83" s="5" t="s">
        <v>113</v>
      </c>
      <c r="C83" s="38" t="str">
        <f t="shared" si="6"/>
        <v>MAINTENANCE AGREEMENTS - CURRICULUM (SCHOOLS ONLY)</v>
      </c>
      <c r="D83" s="50">
        <v>4058</v>
      </c>
      <c r="E83" s="51" t="s">
        <v>122</v>
      </c>
      <c r="F83" s="41">
        <v>0</v>
      </c>
      <c r="G83" s="41">
        <v>0</v>
      </c>
      <c r="H83" s="42">
        <f t="shared" si="7"/>
        <v>0</v>
      </c>
      <c r="I83" s="42">
        <v>294.5</v>
      </c>
      <c r="J83" s="42">
        <f t="shared" si="8"/>
        <v>294.5</v>
      </c>
      <c r="O83" s="5" t="s">
        <v>134</v>
      </c>
    </row>
    <row r="84" spans="1:15" outlineLevel="1" x14ac:dyDescent="0.2">
      <c r="A84" s="5" t="s">
        <v>30</v>
      </c>
      <c r="B84" s="5" t="s">
        <v>113</v>
      </c>
      <c r="C84" s="38" t="str">
        <f t="shared" si="6"/>
        <v>MAINTENANCE OTHER (SCHOOLS ONLY)</v>
      </c>
      <c r="D84" s="50">
        <v>4057</v>
      </c>
      <c r="E84" s="51" t="s">
        <v>101</v>
      </c>
      <c r="F84" s="41">
        <v>0</v>
      </c>
      <c r="G84" s="41">
        <v>0</v>
      </c>
      <c r="H84" s="42">
        <f t="shared" si="7"/>
        <v>0</v>
      </c>
      <c r="I84" s="42">
        <v>2197.65</v>
      </c>
      <c r="J84" s="42">
        <f t="shared" si="8"/>
        <v>2197.65</v>
      </c>
      <c r="O84" s="5" t="s">
        <v>135</v>
      </c>
    </row>
    <row r="85" spans="1:15" outlineLevel="1" x14ac:dyDescent="0.2">
      <c r="A85" s="5" t="s">
        <v>30</v>
      </c>
      <c r="B85" s="5" t="s">
        <v>113</v>
      </c>
      <c r="C85" s="38" t="str">
        <f t="shared" si="6"/>
        <v>MATERIALS</v>
      </c>
      <c r="D85" s="50">
        <v>4031</v>
      </c>
      <c r="E85" s="51" t="s">
        <v>122</v>
      </c>
      <c r="F85" s="41">
        <v>0</v>
      </c>
      <c r="G85" s="41">
        <v>0</v>
      </c>
      <c r="H85" s="42">
        <f t="shared" si="7"/>
        <v>0</v>
      </c>
      <c r="I85" s="42">
        <v>49635.08</v>
      </c>
      <c r="J85" s="42">
        <f t="shared" si="8"/>
        <v>49635.08</v>
      </c>
      <c r="O85" s="5" t="s">
        <v>136</v>
      </c>
    </row>
    <row r="86" spans="1:15" outlineLevel="1" x14ac:dyDescent="0.2">
      <c r="A86" s="5" t="s">
        <v>30</v>
      </c>
      <c r="B86" s="5" t="s">
        <v>113</v>
      </c>
      <c r="C86" s="38" t="str">
        <f t="shared" si="6"/>
        <v>MISC. INSURANCES</v>
      </c>
      <c r="D86" s="50">
        <v>4072</v>
      </c>
      <c r="E86" s="51" t="s">
        <v>99</v>
      </c>
      <c r="F86" s="41">
        <v>0</v>
      </c>
      <c r="G86" s="41">
        <v>0</v>
      </c>
      <c r="H86" s="42">
        <f t="shared" si="7"/>
        <v>0</v>
      </c>
      <c r="I86" s="42">
        <v>3647.7</v>
      </c>
      <c r="J86" s="42">
        <f t="shared" si="8"/>
        <v>3647.7</v>
      </c>
      <c r="O86" s="5" t="s">
        <v>137</v>
      </c>
    </row>
    <row r="87" spans="1:15" outlineLevel="1" x14ac:dyDescent="0.2">
      <c r="A87" s="5" t="s">
        <v>30</v>
      </c>
      <c r="B87" s="5" t="s">
        <v>113</v>
      </c>
      <c r="C87" s="38" t="str">
        <f t="shared" si="6"/>
        <v>PROFESSIONAL, CONSULTANCY AND HIRED SERVICES</v>
      </c>
      <c r="D87" s="50">
        <v>4037</v>
      </c>
      <c r="E87" s="51" t="s">
        <v>116</v>
      </c>
      <c r="F87" s="41">
        <v>0</v>
      </c>
      <c r="G87" s="41">
        <v>0</v>
      </c>
      <c r="H87" s="42">
        <f t="shared" si="7"/>
        <v>0</v>
      </c>
      <c r="I87" s="42">
        <v>29.16</v>
      </c>
      <c r="J87" s="42">
        <f t="shared" si="8"/>
        <v>29.16</v>
      </c>
      <c r="O87" s="5" t="s">
        <v>138</v>
      </c>
    </row>
    <row r="88" spans="1:15" outlineLevel="1" x14ac:dyDescent="0.2">
      <c r="A88" s="5" t="s">
        <v>30</v>
      </c>
      <c r="B88" s="5" t="s">
        <v>113</v>
      </c>
      <c r="C88" s="38" t="str">
        <f t="shared" si="6"/>
        <v>STAFF EXPENSES</v>
      </c>
      <c r="D88" s="50">
        <v>4047</v>
      </c>
      <c r="E88" s="51" t="s">
        <v>81</v>
      </c>
      <c r="F88" s="41">
        <v>0</v>
      </c>
      <c r="G88" s="41">
        <v>0</v>
      </c>
      <c r="H88" s="42">
        <f t="shared" si="7"/>
        <v>0</v>
      </c>
      <c r="I88" s="42">
        <v>107.92</v>
      </c>
      <c r="J88" s="42">
        <f t="shared" si="8"/>
        <v>107.92</v>
      </c>
      <c r="O88" s="5" t="s">
        <v>139</v>
      </c>
    </row>
    <row r="89" spans="1:15" outlineLevel="1" x14ac:dyDescent="0.2">
      <c r="A89" s="5" t="s">
        <v>30</v>
      </c>
      <c r="B89" s="5" t="s">
        <v>113</v>
      </c>
      <c r="C89" s="38" t="str">
        <f t="shared" si="6"/>
        <v>STATIONERY</v>
      </c>
      <c r="D89" s="50">
        <v>4045</v>
      </c>
      <c r="E89" s="51" t="s">
        <v>92</v>
      </c>
      <c r="F89" s="41">
        <v>0</v>
      </c>
      <c r="G89" s="41">
        <v>0</v>
      </c>
      <c r="H89" s="42">
        <f t="shared" si="7"/>
        <v>0</v>
      </c>
      <c r="I89" s="42">
        <v>-30</v>
      </c>
      <c r="J89" s="42">
        <f t="shared" si="8"/>
        <v>-30</v>
      </c>
      <c r="O89" s="5" t="s">
        <v>140</v>
      </c>
    </row>
    <row r="90" spans="1:15" outlineLevel="1" x14ac:dyDescent="0.2">
      <c r="A90" s="5" t="s">
        <v>30</v>
      </c>
      <c r="B90" s="5" t="s">
        <v>113</v>
      </c>
      <c r="C90" s="38" t="str">
        <f t="shared" si="6"/>
        <v>SUBSCRIPTIONS &amp; MEMBERSHIPS</v>
      </c>
      <c r="D90" s="50">
        <v>4046</v>
      </c>
      <c r="E90" s="51" t="s">
        <v>92</v>
      </c>
      <c r="F90" s="41">
        <v>0</v>
      </c>
      <c r="G90" s="41">
        <v>0</v>
      </c>
      <c r="H90" s="42">
        <f t="shared" si="7"/>
        <v>0</v>
      </c>
      <c r="I90" s="42">
        <v>560</v>
      </c>
      <c r="J90" s="42">
        <f t="shared" si="8"/>
        <v>560</v>
      </c>
      <c r="O90" s="5" t="s">
        <v>141</v>
      </c>
    </row>
    <row r="91" spans="1:15" s="43" customFormat="1" ht="14.25" x14ac:dyDescent="0.2">
      <c r="A91" s="43" t="s">
        <v>74</v>
      </c>
      <c r="C91" s="44" t="s">
        <v>142</v>
      </c>
      <c r="D91" s="45"/>
      <c r="E91" s="46"/>
      <c r="F91" s="47">
        <f>SUBTOTAL(9,F68:F90)</f>
        <v>0</v>
      </c>
      <c r="G91" s="47">
        <f>SUBTOTAL(9,G68:G90)</f>
        <v>0</v>
      </c>
      <c r="H91" s="48">
        <f>SUBTOTAL(9,H65:H90)</f>
        <v>0</v>
      </c>
      <c r="I91" s="48">
        <f>SUBTOTAL(9,I68:I90)</f>
        <v>136871.38</v>
      </c>
      <c r="J91" s="48">
        <f>SUBTOTAL(9,J65:J90)</f>
        <v>136871.38</v>
      </c>
    </row>
    <row r="92" spans="1:15" hidden="1" x14ac:dyDescent="0.2">
      <c r="A92" s="5" t="s">
        <v>86</v>
      </c>
      <c r="B92" s="5" t="s">
        <v>113</v>
      </c>
      <c r="C92" s="38" t="str">
        <f>UPPER(O92)</f>
        <v/>
      </c>
      <c r="D92" s="50"/>
      <c r="E92" s="51"/>
      <c r="F92" s="41"/>
      <c r="G92" s="41"/>
      <c r="H92" s="42">
        <f>F92+G92</f>
        <v>0</v>
      </c>
      <c r="I92" s="42"/>
      <c r="J92" s="42">
        <f>I92-H92</f>
        <v>0</v>
      </c>
    </row>
    <row r="93" spans="1:15" s="43" customFormat="1" ht="14.25" hidden="1" x14ac:dyDescent="0.2">
      <c r="A93" s="43" t="s">
        <v>87</v>
      </c>
      <c r="C93" s="44" t="s">
        <v>88</v>
      </c>
      <c r="D93" s="45"/>
      <c r="E93" s="46"/>
      <c r="F93" s="47"/>
      <c r="G93" s="47"/>
      <c r="H93" s="48">
        <f>SUBTOTAL(9,H67:H92)</f>
        <v>0</v>
      </c>
      <c r="I93" s="48"/>
      <c r="J93" s="48">
        <f>SUBTOTAL(9,J67:J92)</f>
        <v>136871.38</v>
      </c>
    </row>
    <row r="94" spans="1:15" x14ac:dyDescent="0.2">
      <c r="C94" s="49"/>
      <c r="D94" s="50"/>
      <c r="E94" s="51"/>
      <c r="F94" s="41"/>
      <c r="G94" s="41"/>
      <c r="H94" s="41"/>
      <c r="I94" s="54"/>
      <c r="J94" s="53"/>
    </row>
    <row r="95" spans="1:15" hidden="1" x14ac:dyDescent="0.2">
      <c r="A95" s="1" t="s">
        <v>29</v>
      </c>
      <c r="C95" s="49"/>
      <c r="D95" s="50"/>
      <c r="E95" s="51"/>
      <c r="F95" s="41"/>
      <c r="G95" s="41"/>
      <c r="H95" s="41"/>
      <c r="I95" s="54"/>
      <c r="J95" s="53"/>
    </row>
    <row r="96" spans="1:15" hidden="1" x14ac:dyDescent="0.2">
      <c r="A96" s="5" t="s">
        <v>86</v>
      </c>
      <c r="B96" s="5" t="s">
        <v>143</v>
      </c>
      <c r="C96" s="38" t="str">
        <f>UPPER(O96)</f>
        <v/>
      </c>
      <c r="D96" s="50"/>
      <c r="E96" s="51"/>
      <c r="F96" s="41"/>
      <c r="G96" s="41"/>
      <c r="H96" s="42">
        <f>F96+G96</f>
        <v>0</v>
      </c>
      <c r="I96" s="42"/>
      <c r="J96" s="42">
        <f>I96-H96</f>
        <v>0</v>
      </c>
    </row>
    <row r="97" spans="1:15" s="43" customFormat="1" ht="14.25" hidden="1" x14ac:dyDescent="0.2">
      <c r="A97" s="43" t="s">
        <v>87</v>
      </c>
      <c r="C97" s="44" t="s">
        <v>88</v>
      </c>
      <c r="D97" s="45"/>
      <c r="E97" s="46"/>
      <c r="F97" s="47"/>
      <c r="G97" s="47"/>
      <c r="H97" s="48">
        <f>SUBTOTAL(9,H95:H96)</f>
        <v>0</v>
      </c>
      <c r="I97" s="48"/>
      <c r="J97" s="48">
        <f>SUBTOTAL(9,J95:J96)</f>
        <v>0</v>
      </c>
    </row>
    <row r="98" spans="1:15" x14ac:dyDescent="0.2">
      <c r="C98" s="49"/>
      <c r="D98" s="50"/>
      <c r="E98" s="51"/>
      <c r="F98" s="41"/>
      <c r="G98" s="41"/>
      <c r="H98" s="41"/>
      <c r="I98" s="54"/>
      <c r="J98" s="53"/>
    </row>
    <row r="99" spans="1:15" hidden="1" x14ac:dyDescent="0.2">
      <c r="A99" s="1" t="s">
        <v>29</v>
      </c>
      <c r="C99" s="49"/>
      <c r="D99" s="50"/>
      <c r="E99" s="51"/>
      <c r="F99" s="41"/>
      <c r="G99" s="41"/>
      <c r="H99" s="41"/>
      <c r="I99" s="54"/>
      <c r="J99" s="53"/>
    </row>
    <row r="100" spans="1:15" hidden="1" x14ac:dyDescent="0.2">
      <c r="A100" s="5" t="s">
        <v>86</v>
      </c>
      <c r="B100" s="5" t="s">
        <v>144</v>
      </c>
      <c r="C100" s="38" t="str">
        <f>UPPER(O100)</f>
        <v/>
      </c>
      <c r="D100" s="50"/>
      <c r="E100" s="51"/>
      <c r="F100" s="41"/>
      <c r="G100" s="41"/>
      <c r="H100" s="42">
        <f>F100+G100</f>
        <v>0</v>
      </c>
      <c r="I100" s="42"/>
      <c r="J100" s="42">
        <f>I100-H100</f>
        <v>0</v>
      </c>
    </row>
    <row r="101" spans="1:15" s="43" customFormat="1" ht="14.25" hidden="1" x14ac:dyDescent="0.2">
      <c r="A101" s="43" t="s">
        <v>87</v>
      </c>
      <c r="C101" s="44" t="s">
        <v>88</v>
      </c>
      <c r="D101" s="45"/>
      <c r="E101" s="46"/>
      <c r="F101" s="47"/>
      <c r="G101" s="47"/>
      <c r="H101" s="48">
        <f>SUBTOTAL(9,H99:H100)</f>
        <v>0</v>
      </c>
      <c r="I101" s="48"/>
      <c r="J101" s="48">
        <f>SUBTOTAL(9,J99:J100)</f>
        <v>0</v>
      </c>
    </row>
    <row r="102" spans="1:15" x14ac:dyDescent="0.2">
      <c r="C102" s="49"/>
      <c r="D102" s="50"/>
      <c r="E102" s="51"/>
      <c r="F102" s="41"/>
      <c r="G102" s="41"/>
      <c r="H102" s="41"/>
      <c r="I102" s="54"/>
      <c r="J102" s="53"/>
    </row>
    <row r="103" spans="1:15" hidden="1" x14ac:dyDescent="0.2">
      <c r="A103" s="1" t="s">
        <v>29</v>
      </c>
      <c r="C103" s="49"/>
      <c r="D103" s="50"/>
      <c r="E103" s="51"/>
      <c r="F103" s="41"/>
      <c r="G103" s="41"/>
      <c r="H103" s="41"/>
      <c r="I103" s="54"/>
      <c r="J103" s="53"/>
    </row>
    <row r="104" spans="1:15" outlineLevel="1" x14ac:dyDescent="0.2">
      <c r="A104" s="5" t="s">
        <v>30</v>
      </c>
      <c r="B104" s="5" t="s">
        <v>145</v>
      </c>
      <c r="C104" s="38" t="str">
        <f t="shared" ref="C104:C114" si="9">UPPER(O104)</f>
        <v>ARBORICULTURAL SERVICES SLA (SCHOOLS ONLY)</v>
      </c>
      <c r="D104" s="50">
        <v>7018</v>
      </c>
      <c r="E104" s="51" t="s">
        <v>97</v>
      </c>
      <c r="F104" s="41">
        <v>0</v>
      </c>
      <c r="G104" s="41">
        <v>0</v>
      </c>
      <c r="H104" s="42">
        <f t="shared" ref="H104:H114" si="10">F104+G104</f>
        <v>0</v>
      </c>
      <c r="I104" s="42">
        <v>338.05</v>
      </c>
      <c r="J104" s="42">
        <f t="shared" ref="J104:J114" si="11">I104-H104</f>
        <v>338.05</v>
      </c>
      <c r="O104" s="5" t="s">
        <v>146</v>
      </c>
    </row>
    <row r="105" spans="1:15" outlineLevel="1" x14ac:dyDescent="0.2">
      <c r="A105" s="5" t="s">
        <v>30</v>
      </c>
      <c r="B105" s="5" t="s">
        <v>145</v>
      </c>
      <c r="C105" s="38" t="str">
        <f t="shared" si="9"/>
        <v>BUILDING &amp; MAINT/ELEC INSP (SCHOOLS ONLY)</v>
      </c>
      <c r="D105" s="50">
        <v>7020</v>
      </c>
      <c r="E105" s="51" t="s">
        <v>125</v>
      </c>
      <c r="F105" s="41">
        <v>0</v>
      </c>
      <c r="G105" s="41">
        <v>0</v>
      </c>
      <c r="H105" s="42">
        <f t="shared" si="10"/>
        <v>0</v>
      </c>
      <c r="I105" s="42">
        <v>2577.17</v>
      </c>
      <c r="J105" s="42">
        <f t="shared" si="11"/>
        <v>2577.17</v>
      </c>
      <c r="O105" s="5" t="s">
        <v>147</v>
      </c>
    </row>
    <row r="106" spans="1:15" outlineLevel="1" x14ac:dyDescent="0.2">
      <c r="A106" s="5" t="s">
        <v>30</v>
      </c>
      <c r="B106" s="5" t="s">
        <v>145</v>
      </c>
      <c r="C106" s="38" t="str">
        <f t="shared" si="9"/>
        <v>CASH SECURITY SLA (SCHOOLS ONLY)</v>
      </c>
      <c r="D106" s="50">
        <v>7011</v>
      </c>
      <c r="E106" s="51" t="s">
        <v>92</v>
      </c>
      <c r="F106" s="41">
        <v>0</v>
      </c>
      <c r="G106" s="41">
        <v>0</v>
      </c>
      <c r="H106" s="42">
        <f t="shared" si="10"/>
        <v>0</v>
      </c>
      <c r="I106" s="42">
        <v>362</v>
      </c>
      <c r="J106" s="42">
        <f t="shared" si="11"/>
        <v>362</v>
      </c>
      <c r="O106" s="5" t="s">
        <v>148</v>
      </c>
    </row>
    <row r="107" spans="1:15" outlineLevel="1" x14ac:dyDescent="0.2">
      <c r="A107" s="5" t="s">
        <v>30</v>
      </c>
      <c r="B107" s="5" t="s">
        <v>145</v>
      </c>
      <c r="C107" s="38" t="str">
        <f t="shared" si="9"/>
        <v>COMMUNICATIONS SLA (SCHOOLS ONLY)</v>
      </c>
      <c r="D107" s="50">
        <v>7006</v>
      </c>
      <c r="E107" s="51" t="s">
        <v>125</v>
      </c>
      <c r="F107" s="41">
        <v>0</v>
      </c>
      <c r="G107" s="41">
        <v>0</v>
      </c>
      <c r="H107" s="42">
        <f t="shared" si="10"/>
        <v>0</v>
      </c>
      <c r="I107" s="42">
        <v>150</v>
      </c>
      <c r="J107" s="42">
        <f t="shared" si="11"/>
        <v>150</v>
      </c>
      <c r="O107" s="5" t="s">
        <v>149</v>
      </c>
    </row>
    <row r="108" spans="1:15" outlineLevel="1" x14ac:dyDescent="0.2">
      <c r="A108" s="5" t="s">
        <v>30</v>
      </c>
      <c r="B108" s="5" t="s">
        <v>145</v>
      </c>
      <c r="C108" s="38" t="str">
        <f t="shared" si="9"/>
        <v>COURIER SERVICE SLA (SCHOOLS ONLY)</v>
      </c>
      <c r="D108" s="50">
        <v>7003</v>
      </c>
      <c r="E108" s="51" t="s">
        <v>92</v>
      </c>
      <c r="F108" s="41">
        <v>0</v>
      </c>
      <c r="G108" s="41">
        <v>0</v>
      </c>
      <c r="H108" s="42">
        <f t="shared" si="10"/>
        <v>0</v>
      </c>
      <c r="I108" s="42">
        <v>75</v>
      </c>
      <c r="J108" s="42">
        <f t="shared" si="11"/>
        <v>75</v>
      </c>
      <c r="O108" s="5" t="s">
        <v>150</v>
      </c>
    </row>
    <row r="109" spans="1:15" outlineLevel="1" x14ac:dyDescent="0.2">
      <c r="A109" s="5" t="s">
        <v>30</v>
      </c>
      <c r="B109" s="5" t="s">
        <v>145</v>
      </c>
      <c r="C109" s="38" t="str">
        <f t="shared" si="9"/>
        <v>FINANCIAL SUPPORT</v>
      </c>
      <c r="D109" s="50">
        <v>7001</v>
      </c>
      <c r="E109" s="51" t="s">
        <v>125</v>
      </c>
      <c r="F109" s="41">
        <v>0</v>
      </c>
      <c r="G109" s="41">
        <v>0</v>
      </c>
      <c r="H109" s="42">
        <f t="shared" si="10"/>
        <v>0</v>
      </c>
      <c r="I109" s="42">
        <v>5306.05</v>
      </c>
      <c r="J109" s="42">
        <f t="shared" si="11"/>
        <v>5306.05</v>
      </c>
      <c r="O109" s="5" t="s">
        <v>151</v>
      </c>
    </row>
    <row r="110" spans="1:15" outlineLevel="1" x14ac:dyDescent="0.2">
      <c r="A110" s="5" t="s">
        <v>30</v>
      </c>
      <c r="B110" s="5" t="s">
        <v>145</v>
      </c>
      <c r="C110" s="38" t="str">
        <f t="shared" si="9"/>
        <v>HR ADVICE &amp; SUPPORT</v>
      </c>
      <c r="D110" s="50">
        <v>7004</v>
      </c>
      <c r="E110" s="51" t="s">
        <v>125</v>
      </c>
      <c r="F110" s="41">
        <v>0</v>
      </c>
      <c r="G110" s="41">
        <v>0</v>
      </c>
      <c r="H110" s="42">
        <f t="shared" si="10"/>
        <v>0</v>
      </c>
      <c r="I110" s="42">
        <v>4225.3</v>
      </c>
      <c r="J110" s="42">
        <f t="shared" si="11"/>
        <v>4225.3</v>
      </c>
      <c r="O110" s="5" t="s">
        <v>152</v>
      </c>
    </row>
    <row r="111" spans="1:15" outlineLevel="1" x14ac:dyDescent="0.2">
      <c r="A111" s="5" t="s">
        <v>30</v>
      </c>
      <c r="B111" s="5" t="s">
        <v>145</v>
      </c>
      <c r="C111" s="38" t="str">
        <f t="shared" si="9"/>
        <v>LEGAL SERVICES SLA (SCHOOLS ONLY)</v>
      </c>
      <c r="D111" s="50">
        <v>7017</v>
      </c>
      <c r="E111" s="51" t="s">
        <v>125</v>
      </c>
      <c r="F111" s="41">
        <v>0</v>
      </c>
      <c r="G111" s="41">
        <v>0</v>
      </c>
      <c r="H111" s="42">
        <f t="shared" si="10"/>
        <v>0</v>
      </c>
      <c r="I111" s="42">
        <v>200</v>
      </c>
      <c r="J111" s="42">
        <f t="shared" si="11"/>
        <v>200</v>
      </c>
      <c r="O111" s="5" t="s">
        <v>153</v>
      </c>
    </row>
    <row r="112" spans="1:15" outlineLevel="1" x14ac:dyDescent="0.2">
      <c r="A112" s="5" t="s">
        <v>30</v>
      </c>
      <c r="B112" s="5" t="s">
        <v>145</v>
      </c>
      <c r="C112" s="38" t="str">
        <f t="shared" si="9"/>
        <v>MANAGEMENT INFORMATION SERVICE SLA (SCHOOLS ONLY)</v>
      </c>
      <c r="D112" s="50">
        <v>7110</v>
      </c>
      <c r="E112" s="51" t="s">
        <v>125</v>
      </c>
      <c r="F112" s="41">
        <v>0</v>
      </c>
      <c r="G112" s="41">
        <v>0</v>
      </c>
      <c r="H112" s="42">
        <f t="shared" si="10"/>
        <v>0</v>
      </c>
      <c r="I112" s="42">
        <v>820</v>
      </c>
      <c r="J112" s="42">
        <f t="shared" si="11"/>
        <v>820</v>
      </c>
      <c r="O112" s="5" t="s">
        <v>154</v>
      </c>
    </row>
    <row r="113" spans="1:15" outlineLevel="1" x14ac:dyDescent="0.2">
      <c r="A113" s="5" t="s">
        <v>30</v>
      </c>
      <c r="B113" s="5" t="s">
        <v>145</v>
      </c>
      <c r="C113" s="38" t="str">
        <f t="shared" si="9"/>
        <v>SCHOOL GOVEROR SUPPORT SLA (SCHOOLS ONLY)</v>
      </c>
      <c r="D113" s="50">
        <v>7104</v>
      </c>
      <c r="E113" s="51" t="s">
        <v>125</v>
      </c>
      <c r="F113" s="41">
        <v>0</v>
      </c>
      <c r="G113" s="41">
        <v>0</v>
      </c>
      <c r="H113" s="42">
        <f t="shared" si="10"/>
        <v>0</v>
      </c>
      <c r="I113" s="42">
        <v>5375</v>
      </c>
      <c r="J113" s="42">
        <f t="shared" si="11"/>
        <v>5375</v>
      </c>
      <c r="O113" s="5" t="s">
        <v>155</v>
      </c>
    </row>
    <row r="114" spans="1:15" outlineLevel="1" x14ac:dyDescent="0.2">
      <c r="A114" s="5" t="s">
        <v>30</v>
      </c>
      <c r="B114" s="5" t="s">
        <v>145</v>
      </c>
      <c r="C114" s="38" t="str">
        <f t="shared" si="9"/>
        <v>SWIMMING PROGRAMME (SCHOOLS ONLY)</v>
      </c>
      <c r="D114" s="50">
        <v>7106</v>
      </c>
      <c r="E114" s="51" t="s">
        <v>122</v>
      </c>
      <c r="F114" s="41">
        <v>0</v>
      </c>
      <c r="G114" s="41">
        <v>0</v>
      </c>
      <c r="H114" s="42">
        <f t="shared" si="10"/>
        <v>0</v>
      </c>
      <c r="I114" s="42">
        <v>2131</v>
      </c>
      <c r="J114" s="42">
        <f t="shared" si="11"/>
        <v>2131</v>
      </c>
      <c r="O114" s="5" t="s">
        <v>156</v>
      </c>
    </row>
    <row r="115" spans="1:15" s="43" customFormat="1" ht="14.25" x14ac:dyDescent="0.2">
      <c r="A115" s="43" t="s">
        <v>74</v>
      </c>
      <c r="C115" s="44" t="s">
        <v>157</v>
      </c>
      <c r="D115" s="45"/>
      <c r="E115" s="46"/>
      <c r="F115" s="47">
        <f>SUBTOTAL(9,F104:F114)</f>
        <v>0</v>
      </c>
      <c r="G115" s="47">
        <f>SUBTOTAL(9,G104:G114)</f>
        <v>0</v>
      </c>
      <c r="H115" s="48">
        <f>SUBTOTAL(9,H101:H114)</f>
        <v>0</v>
      </c>
      <c r="I115" s="48">
        <f>SUBTOTAL(9,I104:I114)</f>
        <v>21559.57</v>
      </c>
      <c r="J115" s="48">
        <f>SUBTOTAL(9,J101:J114)</f>
        <v>21559.57</v>
      </c>
    </row>
    <row r="116" spans="1:15" hidden="1" x14ac:dyDescent="0.2">
      <c r="A116" s="5" t="s">
        <v>86</v>
      </c>
      <c r="B116" s="5" t="s">
        <v>145</v>
      </c>
      <c r="C116" s="38" t="str">
        <f>UPPER(O116)</f>
        <v/>
      </c>
      <c r="D116" s="50"/>
      <c r="E116" s="51"/>
      <c r="F116" s="41"/>
      <c r="G116" s="41"/>
      <c r="H116" s="42">
        <f>F116+G116</f>
        <v>0</v>
      </c>
      <c r="I116" s="42"/>
      <c r="J116" s="42">
        <f>I116-H116</f>
        <v>0</v>
      </c>
    </row>
    <row r="117" spans="1:15" s="43" customFormat="1" ht="14.25" hidden="1" x14ac:dyDescent="0.2">
      <c r="A117" s="43" t="s">
        <v>87</v>
      </c>
      <c r="C117" s="44" t="s">
        <v>88</v>
      </c>
      <c r="D117" s="45"/>
      <c r="E117" s="46"/>
      <c r="F117" s="47"/>
      <c r="G117" s="47"/>
      <c r="H117" s="48">
        <f>SUBTOTAL(9,H103:H116)</f>
        <v>0</v>
      </c>
      <c r="I117" s="48"/>
      <c r="J117" s="48">
        <f>SUBTOTAL(9,J103:J116)</f>
        <v>21559.57</v>
      </c>
    </row>
    <row r="118" spans="1:15" x14ac:dyDescent="0.2">
      <c r="C118" s="49"/>
      <c r="D118" s="50"/>
      <c r="E118" s="51"/>
      <c r="F118" s="55"/>
      <c r="G118" s="55"/>
      <c r="H118" s="55"/>
      <c r="I118" s="54"/>
      <c r="J118" s="52"/>
    </row>
    <row r="119" spans="1:15" hidden="1" x14ac:dyDescent="0.2">
      <c r="A119" s="1" t="s">
        <v>29</v>
      </c>
      <c r="C119" s="49"/>
      <c r="D119" s="50"/>
      <c r="E119" s="51"/>
      <c r="F119" s="41"/>
      <c r="G119" s="41"/>
      <c r="H119" s="41"/>
      <c r="I119" s="54"/>
      <c r="J119" s="53"/>
    </row>
    <row r="120" spans="1:15" hidden="1" x14ac:dyDescent="0.2">
      <c r="A120" s="5" t="s">
        <v>86</v>
      </c>
      <c r="B120" s="5" t="s">
        <v>158</v>
      </c>
      <c r="C120" s="38" t="str">
        <f>UPPER(O120)</f>
        <v/>
      </c>
      <c r="D120" s="50"/>
      <c r="E120" s="51"/>
      <c r="F120" s="41"/>
      <c r="G120" s="41"/>
      <c r="H120" s="42">
        <f>F120+G120</f>
        <v>0</v>
      </c>
      <c r="I120" s="42"/>
      <c r="J120" s="42">
        <f>I120-H120</f>
        <v>0</v>
      </c>
    </row>
    <row r="121" spans="1:15" s="43" customFormat="1" ht="14.25" hidden="1" x14ac:dyDescent="0.2">
      <c r="A121" s="43" t="s">
        <v>87</v>
      </c>
      <c r="C121" s="44" t="s">
        <v>88</v>
      </c>
      <c r="D121" s="45"/>
      <c r="E121" s="46"/>
      <c r="F121" s="47"/>
      <c r="G121" s="47"/>
      <c r="H121" s="48">
        <f>SUBTOTAL(9,H119:H120)</f>
        <v>0</v>
      </c>
      <c r="I121" s="48"/>
      <c r="J121" s="48">
        <f>SUBTOTAL(9,J119:J120)</f>
        <v>0</v>
      </c>
    </row>
    <row r="122" spans="1:15" s="43" customFormat="1" ht="14.25" x14ac:dyDescent="0.2">
      <c r="C122" s="44"/>
      <c r="D122" s="45"/>
      <c r="E122" s="46"/>
      <c r="F122" s="47"/>
      <c r="G122" s="47"/>
      <c r="H122" s="48"/>
      <c r="I122" s="48"/>
      <c r="J122" s="48"/>
    </row>
    <row r="123" spans="1:15" hidden="1" x14ac:dyDescent="0.2">
      <c r="A123" s="1" t="s">
        <v>29</v>
      </c>
      <c r="C123" s="56"/>
      <c r="D123" s="50"/>
      <c r="E123" s="51"/>
      <c r="F123" s="57"/>
      <c r="G123" s="57"/>
      <c r="H123" s="42"/>
      <c r="I123" s="42"/>
      <c r="J123" s="42"/>
    </row>
    <row r="124" spans="1:15" hidden="1" x14ac:dyDescent="0.2">
      <c r="A124" s="5" t="s">
        <v>86</v>
      </c>
      <c r="B124" s="5" t="s">
        <v>159</v>
      </c>
      <c r="C124" s="38" t="str">
        <f>UPPER(O124)</f>
        <v/>
      </c>
      <c r="D124" s="50"/>
      <c r="E124" s="51"/>
      <c r="F124" s="57"/>
      <c r="G124" s="57"/>
      <c r="H124" s="42">
        <f>F124+G124</f>
        <v>0</v>
      </c>
      <c r="I124" s="42"/>
      <c r="J124" s="42">
        <f>I124-H124</f>
        <v>0</v>
      </c>
    </row>
    <row r="125" spans="1:15" s="43" customFormat="1" ht="14.25" hidden="1" x14ac:dyDescent="0.2">
      <c r="A125" s="43" t="s">
        <v>87</v>
      </c>
      <c r="C125" s="44" t="s">
        <v>88</v>
      </c>
      <c r="D125" s="58"/>
      <c r="E125" s="59"/>
      <c r="F125" s="60"/>
      <c r="G125" s="60"/>
      <c r="H125" s="48">
        <f>SUBTOTAL(9,H123:H124)</f>
        <v>0</v>
      </c>
      <c r="I125" s="48"/>
      <c r="J125" s="48">
        <f>SUBTOTAL(9,J123:J124)</f>
        <v>0</v>
      </c>
    </row>
    <row r="126" spans="1:15" s="61" customFormat="1" ht="13.5" x14ac:dyDescent="0.25">
      <c r="C126" s="62"/>
      <c r="D126" s="63"/>
      <c r="E126" s="64"/>
      <c r="F126" s="65"/>
      <c r="G126" s="65"/>
      <c r="H126" s="66"/>
      <c r="I126" s="67"/>
      <c r="J126" s="66"/>
    </row>
    <row r="127" spans="1:15" s="68" customFormat="1" ht="26.25" customHeight="1" x14ac:dyDescent="0.2">
      <c r="C127" s="95" t="s">
        <v>160</v>
      </c>
      <c r="D127" s="96"/>
      <c r="E127" s="69"/>
      <c r="F127" s="70">
        <f>SUBTOTAL(9,F15:F126)</f>
        <v>0</v>
      </c>
      <c r="G127" s="70">
        <f>SUBTOTAL(9,G15:G126)</f>
        <v>2536.59</v>
      </c>
      <c r="H127" s="71">
        <f>SUBTOTAL(9,H15:H126)</f>
        <v>2536.59</v>
      </c>
      <c r="I127" s="71">
        <f>SUBTOTAL(9,I15:I126)</f>
        <v>836374.10000000021</v>
      </c>
      <c r="J127" s="71">
        <f>SUBTOTAL(9,J15:J126)</f>
        <v>833837.51000000024</v>
      </c>
    </row>
    <row r="128" spans="1:15" s="72" customFormat="1" x14ac:dyDescent="0.2">
      <c r="C128" s="73"/>
      <c r="D128" s="74"/>
      <c r="E128" s="75"/>
      <c r="F128" s="76"/>
      <c r="G128" s="76"/>
      <c r="H128" s="76"/>
      <c r="I128" s="77"/>
      <c r="J128" s="77"/>
    </row>
    <row r="129" spans="1:15" s="78" customFormat="1" ht="14.25" x14ac:dyDescent="0.2">
      <c r="C129" s="24" t="s">
        <v>161</v>
      </c>
      <c r="D129" s="25"/>
      <c r="E129" s="26"/>
      <c r="F129" s="79"/>
      <c r="G129" s="79"/>
      <c r="H129" s="79"/>
      <c r="I129" s="80"/>
      <c r="J129" s="80"/>
    </row>
    <row r="130" spans="1:15" x14ac:dyDescent="0.2">
      <c r="C130" s="29"/>
      <c r="D130" s="30"/>
      <c r="E130" s="31"/>
      <c r="F130" s="57"/>
      <c r="G130" s="57"/>
      <c r="H130" s="57"/>
      <c r="I130" s="81"/>
      <c r="J130" s="81"/>
    </row>
    <row r="131" spans="1:15" hidden="1" x14ac:dyDescent="0.2">
      <c r="A131" s="1" t="s">
        <v>29</v>
      </c>
      <c r="C131" s="56"/>
      <c r="D131" s="50"/>
      <c r="E131" s="51"/>
      <c r="F131" s="57"/>
      <c r="G131" s="57"/>
      <c r="H131" s="42"/>
      <c r="I131" s="42"/>
      <c r="J131" s="42"/>
    </row>
    <row r="132" spans="1:15" outlineLevel="1" x14ac:dyDescent="0.2">
      <c r="A132" s="5" t="s">
        <v>30</v>
      </c>
      <c r="B132" s="5" t="s">
        <v>162</v>
      </c>
      <c r="C132" s="38" t="str">
        <f>UPPER(O132)</f>
        <v>BANK INTEREST</v>
      </c>
      <c r="D132" s="50">
        <v>9500</v>
      </c>
      <c r="E132" s="51" t="s">
        <v>163</v>
      </c>
      <c r="F132" s="57">
        <v>0</v>
      </c>
      <c r="G132" s="57">
        <v>0</v>
      </c>
      <c r="H132" s="42">
        <f>F132+G132</f>
        <v>0</v>
      </c>
      <c r="I132" s="42">
        <v>-216.56</v>
      </c>
      <c r="J132" s="42">
        <f>I132-H132</f>
        <v>-216.56</v>
      </c>
      <c r="O132" s="5" t="s">
        <v>164</v>
      </c>
    </row>
    <row r="133" spans="1:15" outlineLevel="1" x14ac:dyDescent="0.2">
      <c r="A133" s="5" t="s">
        <v>30</v>
      </c>
      <c r="B133" s="5" t="s">
        <v>162</v>
      </c>
      <c r="C133" s="38" t="str">
        <f>UPPER(O133)</f>
        <v>DONATIONS AND SPONSORSHIP</v>
      </c>
      <c r="D133" s="50">
        <v>9111</v>
      </c>
      <c r="E133" s="51" t="s">
        <v>165</v>
      </c>
      <c r="F133" s="57">
        <v>0</v>
      </c>
      <c r="G133" s="57">
        <v>0</v>
      </c>
      <c r="H133" s="42">
        <f>F133+G133</f>
        <v>0</v>
      </c>
      <c r="I133" s="42">
        <v>-2054.5100000000002</v>
      </c>
      <c r="J133" s="42">
        <f>I133-H133</f>
        <v>-2054.5100000000002</v>
      </c>
      <c r="O133" s="5" t="s">
        <v>166</v>
      </c>
    </row>
    <row r="134" spans="1:15" outlineLevel="1" x14ac:dyDescent="0.2">
      <c r="A134" s="5" t="s">
        <v>30</v>
      </c>
      <c r="B134" s="5" t="s">
        <v>162</v>
      </c>
      <c r="C134" s="38" t="str">
        <f>UPPER(O134)</f>
        <v>HIRE OF FACILITIES</v>
      </c>
      <c r="D134" s="50">
        <v>9241</v>
      </c>
      <c r="E134" s="51" t="s">
        <v>163</v>
      </c>
      <c r="F134" s="57">
        <v>0</v>
      </c>
      <c r="G134" s="57">
        <v>0</v>
      </c>
      <c r="H134" s="42">
        <f>F134+G134</f>
        <v>0</v>
      </c>
      <c r="I134" s="42">
        <v>-2848</v>
      </c>
      <c r="J134" s="42">
        <f>I134-H134</f>
        <v>-2848</v>
      </c>
      <c r="O134" s="5" t="s">
        <v>167</v>
      </c>
    </row>
    <row r="135" spans="1:15" outlineLevel="1" x14ac:dyDescent="0.2">
      <c r="A135" s="5" t="s">
        <v>30</v>
      </c>
      <c r="B135" s="5" t="s">
        <v>162</v>
      </c>
      <c r="C135" s="38" t="str">
        <f>UPPER(O135)</f>
        <v>OTHER SUNDRY INCOME</v>
      </c>
      <c r="D135" s="50">
        <v>9264</v>
      </c>
      <c r="E135" s="51" t="s">
        <v>163</v>
      </c>
      <c r="F135" s="57">
        <v>0</v>
      </c>
      <c r="G135" s="57">
        <v>0</v>
      </c>
      <c r="H135" s="42">
        <f>F135+G135</f>
        <v>0</v>
      </c>
      <c r="I135" s="42">
        <v>-6600.03</v>
      </c>
      <c r="J135" s="42">
        <f>I135-H135</f>
        <v>-6600.03</v>
      </c>
      <c r="O135" s="5" t="s">
        <v>168</v>
      </c>
    </row>
    <row r="136" spans="1:15" outlineLevel="1" x14ac:dyDescent="0.2">
      <c r="A136" s="5" t="s">
        <v>30</v>
      </c>
      <c r="B136" s="5" t="s">
        <v>162</v>
      </c>
      <c r="C136" s="38" t="str">
        <f>UPPER(O136)</f>
        <v>PUPIL MEALS INCOME</v>
      </c>
      <c r="D136" s="50">
        <v>9251</v>
      </c>
      <c r="E136" s="51" t="s">
        <v>169</v>
      </c>
      <c r="F136" s="57">
        <v>0</v>
      </c>
      <c r="G136" s="57">
        <v>0</v>
      </c>
      <c r="H136" s="42">
        <f>F136+G136</f>
        <v>0</v>
      </c>
      <c r="I136" s="42">
        <v>-1661.74</v>
      </c>
      <c r="J136" s="42">
        <f>I136-H136</f>
        <v>-1661.74</v>
      </c>
      <c r="O136" s="5" t="s">
        <v>170</v>
      </c>
    </row>
    <row r="137" spans="1:15" s="43" customFormat="1" ht="14.25" x14ac:dyDescent="0.2">
      <c r="A137" s="43" t="s">
        <v>74</v>
      </c>
      <c r="C137" s="44" t="s">
        <v>171</v>
      </c>
      <c r="D137" s="45"/>
      <c r="E137" s="46"/>
      <c r="F137" s="60">
        <f>SUBTOTAL(9,F132:F136)</f>
        <v>0</v>
      </c>
      <c r="G137" s="60">
        <f>SUBTOTAL(9,G132:G136)</f>
        <v>0</v>
      </c>
      <c r="H137" s="48">
        <f>SUBTOTAL(9,H129:H136)</f>
        <v>0</v>
      </c>
      <c r="I137" s="48">
        <f>SUBTOTAL(9,I132:I136)</f>
        <v>-13380.839999999998</v>
      </c>
      <c r="J137" s="48">
        <f>SUBTOTAL(9,J129:J136)</f>
        <v>-13380.839999999998</v>
      </c>
    </row>
    <row r="138" spans="1:15" hidden="1" x14ac:dyDescent="0.2">
      <c r="A138" s="5" t="s">
        <v>86</v>
      </c>
      <c r="B138" s="5" t="s">
        <v>162</v>
      </c>
      <c r="C138" s="38" t="str">
        <f>UPPER(O138)</f>
        <v/>
      </c>
      <c r="D138" s="50"/>
      <c r="E138" s="51"/>
      <c r="F138" s="57"/>
      <c r="G138" s="57"/>
      <c r="H138" s="42">
        <f>F138+G138</f>
        <v>0</v>
      </c>
      <c r="I138" s="42"/>
      <c r="J138" s="42">
        <f>I138-H138</f>
        <v>0</v>
      </c>
    </row>
    <row r="139" spans="1:15" s="43" customFormat="1" ht="14.25" hidden="1" x14ac:dyDescent="0.2">
      <c r="A139" s="43" t="s">
        <v>87</v>
      </c>
      <c r="C139" s="44" t="s">
        <v>88</v>
      </c>
      <c r="D139" s="45"/>
      <c r="E139" s="46"/>
      <c r="F139" s="60"/>
      <c r="G139" s="60"/>
      <c r="H139" s="48">
        <f>SUBTOTAL(9,H131:H138)</f>
        <v>0</v>
      </c>
      <c r="I139" s="48"/>
      <c r="J139" s="48">
        <f>SUBTOTAL(9,J131:J138)</f>
        <v>-13380.839999999998</v>
      </c>
    </row>
    <row r="140" spans="1:15" x14ac:dyDescent="0.2">
      <c r="C140" s="82"/>
      <c r="D140" s="39"/>
      <c r="E140" s="40"/>
      <c r="F140" s="57"/>
      <c r="G140" s="57"/>
      <c r="H140" s="57"/>
      <c r="I140" s="81"/>
      <c r="J140" s="81"/>
    </row>
    <row r="141" spans="1:15" s="68" customFormat="1" ht="25.5" customHeight="1" x14ac:dyDescent="0.2">
      <c r="C141" s="95" t="s">
        <v>172</v>
      </c>
      <c r="D141" s="96"/>
      <c r="E141" s="69"/>
      <c r="F141" s="70">
        <f>SUBTOTAL(9,F129:F140)</f>
        <v>0</v>
      </c>
      <c r="G141" s="70">
        <f>SUBTOTAL(9,G129:G140)</f>
        <v>0</v>
      </c>
      <c r="H141" s="71">
        <f>SUBTOTAL(9,H129:H140)</f>
        <v>0</v>
      </c>
      <c r="I141" s="71">
        <f>SUBTOTAL(9,I129:I140)</f>
        <v>-13380.839999999998</v>
      </c>
      <c r="J141" s="71">
        <f>SUBTOTAL(9,J129:J140)</f>
        <v>-13380.839999999998</v>
      </c>
    </row>
    <row r="142" spans="1:15" x14ac:dyDescent="0.2">
      <c r="C142" s="82"/>
      <c r="D142" s="39"/>
      <c r="E142" s="40"/>
      <c r="F142" s="57"/>
      <c r="G142" s="57"/>
      <c r="H142" s="57"/>
      <c r="I142" s="81"/>
      <c r="J142" s="81"/>
    </row>
    <row r="143" spans="1:15" ht="14.25" x14ac:dyDescent="0.2">
      <c r="C143" s="24" t="s">
        <v>173</v>
      </c>
      <c r="D143" s="39"/>
      <c r="E143" s="40"/>
      <c r="F143" s="57"/>
      <c r="G143" s="57"/>
      <c r="H143" s="57"/>
      <c r="I143" s="81"/>
      <c r="J143" s="81"/>
    </row>
    <row r="144" spans="1:15" hidden="1" x14ac:dyDescent="0.2">
      <c r="A144" s="83" t="s">
        <v>29</v>
      </c>
      <c r="B144" s="84"/>
      <c r="C144" s="49"/>
      <c r="D144" s="50"/>
      <c r="E144" s="51"/>
      <c r="F144" s="41"/>
      <c r="G144" s="41"/>
      <c r="H144" s="41"/>
      <c r="I144" s="54"/>
      <c r="J144" s="53"/>
      <c r="K144" s="84"/>
      <c r="L144" s="84"/>
    </row>
    <row r="145" spans="1:15" outlineLevel="1" x14ac:dyDescent="0.2">
      <c r="A145" s="84" t="s">
        <v>30</v>
      </c>
      <c r="B145" s="84" t="s">
        <v>174</v>
      </c>
      <c r="C145" s="38" t="str">
        <f t="shared" ref="C145:C155" si="12">UPPER(O145)</f>
        <v>ADDITIONAL GRANT FOR SCHOOLS</v>
      </c>
      <c r="D145" s="50" t="s">
        <v>175</v>
      </c>
      <c r="E145" s="51" t="s">
        <v>176</v>
      </c>
      <c r="F145" s="41">
        <v>0</v>
      </c>
      <c r="G145" s="41">
        <v>8508</v>
      </c>
      <c r="H145" s="42">
        <f t="shared" ref="H145:H155" si="13">F145+G145</f>
        <v>8508</v>
      </c>
      <c r="I145" s="42">
        <v>0</v>
      </c>
      <c r="J145" s="42">
        <f t="shared" ref="J145:J155" si="14">I145-H145</f>
        <v>-8508</v>
      </c>
      <c r="K145" s="84"/>
      <c r="L145" s="84"/>
      <c r="O145" s="5" t="s">
        <v>177</v>
      </c>
    </row>
    <row r="146" spans="1:15" outlineLevel="1" x14ac:dyDescent="0.2">
      <c r="A146" s="84" t="s">
        <v>30</v>
      </c>
      <c r="B146" s="84" t="s">
        <v>174</v>
      </c>
      <c r="C146" s="38" t="str">
        <f t="shared" si="12"/>
        <v>EARLY YEARS - SEN</v>
      </c>
      <c r="D146" s="50" t="s">
        <v>178</v>
      </c>
      <c r="E146" s="51" t="s">
        <v>179</v>
      </c>
      <c r="F146" s="41">
        <v>0</v>
      </c>
      <c r="G146" s="41">
        <v>3728.26</v>
      </c>
      <c r="H146" s="42">
        <f t="shared" si="13"/>
        <v>3728.26</v>
      </c>
      <c r="I146" s="42">
        <v>0</v>
      </c>
      <c r="J146" s="42">
        <f t="shared" si="14"/>
        <v>-3728.26</v>
      </c>
      <c r="K146" s="84"/>
      <c r="L146" s="84"/>
      <c r="O146" s="5" t="s">
        <v>180</v>
      </c>
    </row>
    <row r="147" spans="1:15" outlineLevel="1" x14ac:dyDescent="0.2">
      <c r="A147" s="84" t="s">
        <v>30</v>
      </c>
      <c r="B147" s="84" t="s">
        <v>174</v>
      </c>
      <c r="C147" s="38" t="str">
        <f t="shared" si="12"/>
        <v>EARLY YEARS FUNDING</v>
      </c>
      <c r="D147" s="50" t="s">
        <v>181</v>
      </c>
      <c r="E147" s="51" t="s">
        <v>179</v>
      </c>
      <c r="F147" s="41">
        <v>0</v>
      </c>
      <c r="G147" s="41">
        <v>43107.28</v>
      </c>
      <c r="H147" s="42">
        <f t="shared" si="13"/>
        <v>43107.28</v>
      </c>
      <c r="I147" s="42">
        <v>0</v>
      </c>
      <c r="J147" s="42">
        <f t="shared" si="14"/>
        <v>-43107.28</v>
      </c>
      <c r="K147" s="84"/>
      <c r="L147" s="84"/>
      <c r="O147" s="5" t="s">
        <v>182</v>
      </c>
    </row>
    <row r="148" spans="1:15" outlineLevel="1" x14ac:dyDescent="0.2">
      <c r="A148" s="84" t="s">
        <v>30</v>
      </c>
      <c r="B148" s="84" t="s">
        <v>174</v>
      </c>
      <c r="C148" s="38" t="str">
        <f t="shared" si="12"/>
        <v>GOVERNMENT GRANTS</v>
      </c>
      <c r="D148" s="50" t="s">
        <v>183</v>
      </c>
      <c r="E148" s="51" t="s">
        <v>184</v>
      </c>
      <c r="F148" s="41">
        <v>0</v>
      </c>
      <c r="G148" s="41">
        <v>12863.67</v>
      </c>
      <c r="H148" s="42">
        <f t="shared" si="13"/>
        <v>12863.67</v>
      </c>
      <c r="I148" s="42">
        <v>0</v>
      </c>
      <c r="J148" s="42">
        <f t="shared" si="14"/>
        <v>-12863.67</v>
      </c>
      <c r="K148" s="84"/>
      <c r="L148" s="84"/>
      <c r="O148" s="5" t="s">
        <v>185</v>
      </c>
    </row>
    <row r="149" spans="1:15" outlineLevel="1" x14ac:dyDescent="0.2">
      <c r="A149" s="84" t="s">
        <v>30</v>
      </c>
      <c r="B149" s="84" t="s">
        <v>174</v>
      </c>
      <c r="C149" s="38" t="str">
        <f t="shared" si="12"/>
        <v>HIGH NEEDS FUNDING</v>
      </c>
      <c r="D149" s="50" t="s">
        <v>186</v>
      </c>
      <c r="E149" s="51" t="s">
        <v>179</v>
      </c>
      <c r="F149" s="41">
        <v>0</v>
      </c>
      <c r="G149" s="41">
        <v>8570.57</v>
      </c>
      <c r="H149" s="42">
        <f t="shared" si="13"/>
        <v>8570.57</v>
      </c>
      <c r="I149" s="42">
        <v>0</v>
      </c>
      <c r="J149" s="42">
        <f t="shared" si="14"/>
        <v>-8570.57</v>
      </c>
      <c r="K149" s="84"/>
      <c r="L149" s="84"/>
      <c r="O149" s="5" t="s">
        <v>187</v>
      </c>
    </row>
    <row r="150" spans="1:15" outlineLevel="1" x14ac:dyDescent="0.2">
      <c r="A150" s="84" t="s">
        <v>30</v>
      </c>
      <c r="B150" s="84" t="s">
        <v>174</v>
      </c>
      <c r="C150" s="38" t="str">
        <f t="shared" si="12"/>
        <v>OUTTURN BROUGHT FORWARD</v>
      </c>
      <c r="D150" s="50" t="s">
        <v>188</v>
      </c>
      <c r="E150" s="51" t="s">
        <v>179</v>
      </c>
      <c r="F150" s="41">
        <v>0</v>
      </c>
      <c r="G150" s="41">
        <v>49785.83</v>
      </c>
      <c r="H150" s="42">
        <f t="shared" si="13"/>
        <v>49785.83</v>
      </c>
      <c r="I150" s="42">
        <v>0</v>
      </c>
      <c r="J150" s="42">
        <f t="shared" si="14"/>
        <v>-49785.83</v>
      </c>
      <c r="K150" s="84"/>
      <c r="L150" s="84"/>
      <c r="O150" s="5" t="s">
        <v>189</v>
      </c>
    </row>
    <row r="151" spans="1:15" outlineLevel="1" x14ac:dyDescent="0.2">
      <c r="A151" s="84" t="s">
        <v>30</v>
      </c>
      <c r="B151" s="84" t="s">
        <v>174</v>
      </c>
      <c r="C151" s="38" t="str">
        <f t="shared" si="12"/>
        <v>PUPIL PREMIUM</v>
      </c>
      <c r="D151" s="50" t="s">
        <v>190</v>
      </c>
      <c r="E151" s="51" t="s">
        <v>191</v>
      </c>
      <c r="F151" s="41">
        <v>0</v>
      </c>
      <c r="G151" s="41">
        <v>64827</v>
      </c>
      <c r="H151" s="42">
        <f t="shared" si="13"/>
        <v>64827</v>
      </c>
      <c r="I151" s="42">
        <v>0</v>
      </c>
      <c r="J151" s="42">
        <f t="shared" si="14"/>
        <v>-64827</v>
      </c>
      <c r="K151" s="84"/>
      <c r="L151" s="84"/>
      <c r="O151" s="5" t="s">
        <v>192</v>
      </c>
    </row>
    <row r="152" spans="1:15" outlineLevel="1" x14ac:dyDescent="0.2">
      <c r="A152" s="84" t="s">
        <v>30</v>
      </c>
      <c r="B152" s="84" t="s">
        <v>174</v>
      </c>
      <c r="C152" s="38" t="str">
        <f t="shared" si="12"/>
        <v>SCHOOL BUDGET SHARE</v>
      </c>
      <c r="D152" s="50" t="s">
        <v>193</v>
      </c>
      <c r="E152" s="51" t="s">
        <v>179</v>
      </c>
      <c r="F152" s="41">
        <v>0</v>
      </c>
      <c r="G152" s="41">
        <v>597826.34</v>
      </c>
      <c r="H152" s="42">
        <f t="shared" si="13"/>
        <v>597826.34</v>
      </c>
      <c r="I152" s="42">
        <v>0</v>
      </c>
      <c r="J152" s="42">
        <f t="shared" si="14"/>
        <v>-597826.34</v>
      </c>
      <c r="K152" s="84"/>
      <c r="L152" s="84"/>
      <c r="O152" s="5" t="s">
        <v>194</v>
      </c>
    </row>
    <row r="153" spans="1:15" outlineLevel="1" x14ac:dyDescent="0.2">
      <c r="A153" s="84" t="s">
        <v>30</v>
      </c>
      <c r="B153" s="84" t="s">
        <v>174</v>
      </c>
      <c r="C153" s="38" t="str">
        <f t="shared" si="12"/>
        <v>SCHOOL BUDGET SHARE - ETHNIC MINORITY</v>
      </c>
      <c r="D153" s="50" t="s">
        <v>195</v>
      </c>
      <c r="E153" s="51" t="s">
        <v>196</v>
      </c>
      <c r="F153" s="41">
        <v>0</v>
      </c>
      <c r="G153" s="41">
        <v>0</v>
      </c>
      <c r="H153" s="42">
        <f t="shared" si="13"/>
        <v>0</v>
      </c>
      <c r="I153" s="42">
        <v>0</v>
      </c>
      <c r="J153" s="42">
        <f t="shared" si="14"/>
        <v>0</v>
      </c>
      <c r="K153" s="84"/>
      <c r="L153" s="84"/>
      <c r="O153" s="5" t="s">
        <v>197</v>
      </c>
    </row>
    <row r="154" spans="1:15" outlineLevel="1" x14ac:dyDescent="0.2">
      <c r="A154" s="84" t="s">
        <v>30</v>
      </c>
      <c r="B154" s="84" t="s">
        <v>174</v>
      </c>
      <c r="C154" s="38" t="str">
        <f t="shared" si="12"/>
        <v>SCHOOL BUDGET SHARE - SEN FUNDING</v>
      </c>
      <c r="D154" s="50" t="s">
        <v>198</v>
      </c>
      <c r="E154" s="51" t="s">
        <v>199</v>
      </c>
      <c r="F154" s="41">
        <v>0</v>
      </c>
      <c r="G154" s="41">
        <v>74439.22</v>
      </c>
      <c r="H154" s="42">
        <f t="shared" si="13"/>
        <v>74439.22</v>
      </c>
      <c r="I154" s="42">
        <v>0</v>
      </c>
      <c r="J154" s="42">
        <f t="shared" si="14"/>
        <v>-74439.22</v>
      </c>
      <c r="K154" s="84"/>
      <c r="L154" s="84"/>
      <c r="O154" s="5" t="s">
        <v>200</v>
      </c>
    </row>
    <row r="155" spans="1:15" outlineLevel="1" x14ac:dyDescent="0.2">
      <c r="A155" s="84" t="s">
        <v>30</v>
      </c>
      <c r="B155" s="84" t="s">
        <v>174</v>
      </c>
      <c r="C155" s="38" t="str">
        <f t="shared" si="12"/>
        <v>TRANSFER TO RATES</v>
      </c>
      <c r="D155" s="50" t="s">
        <v>201</v>
      </c>
      <c r="E155" s="51" t="s">
        <v>105</v>
      </c>
      <c r="F155" s="41">
        <v>0</v>
      </c>
      <c r="G155" s="41">
        <v>-2536.59</v>
      </c>
      <c r="H155" s="42">
        <f t="shared" si="13"/>
        <v>-2536.59</v>
      </c>
      <c r="I155" s="42">
        <v>0</v>
      </c>
      <c r="J155" s="42">
        <f t="shared" si="14"/>
        <v>2536.59</v>
      </c>
      <c r="K155" s="84"/>
      <c r="L155" s="84"/>
      <c r="O155" s="5" t="s">
        <v>202</v>
      </c>
    </row>
    <row r="156" spans="1:15" s="43" customFormat="1" ht="14.25" x14ac:dyDescent="0.2">
      <c r="A156" s="43" t="s">
        <v>74</v>
      </c>
      <c r="C156" s="44" t="s">
        <v>203</v>
      </c>
      <c r="D156" s="58"/>
      <c r="E156" s="59"/>
      <c r="F156" s="60">
        <f>SUBTOTAL(9,F145:F155)</f>
        <v>0</v>
      </c>
      <c r="G156" s="60">
        <f>SUBTOTAL(9,G145:G155)</f>
        <v>861119.58</v>
      </c>
      <c r="H156" s="48">
        <f>SUBTOTAL(9,H142:H155)</f>
        <v>861119.58</v>
      </c>
      <c r="I156" s="48">
        <f>SUBTOTAL(9,I145:I155)</f>
        <v>0</v>
      </c>
      <c r="J156" s="48">
        <f>SUBTOTAL(9,J142:J155)</f>
        <v>-861119.58</v>
      </c>
    </row>
    <row r="157" spans="1:15" hidden="1" x14ac:dyDescent="0.2">
      <c r="A157" s="84" t="s">
        <v>86</v>
      </c>
      <c r="B157" s="84" t="s">
        <v>174</v>
      </c>
      <c r="C157" s="38" t="str">
        <f>UPPER(O157)</f>
        <v/>
      </c>
      <c r="D157" s="50"/>
      <c r="E157" s="51"/>
      <c r="F157" s="41"/>
      <c r="G157" s="41"/>
      <c r="H157" s="42">
        <f>F157+G157</f>
        <v>0</v>
      </c>
      <c r="I157" s="42"/>
      <c r="J157" s="42">
        <f>I157-H157</f>
        <v>0</v>
      </c>
      <c r="K157" s="84"/>
      <c r="L157" s="84"/>
    </row>
    <row r="158" spans="1:15" s="43" customFormat="1" ht="14.25" hidden="1" x14ac:dyDescent="0.2">
      <c r="A158" s="43" t="s">
        <v>87</v>
      </c>
      <c r="C158" s="44" t="s">
        <v>88</v>
      </c>
      <c r="D158" s="58"/>
      <c r="E158" s="59"/>
      <c r="F158" s="60"/>
      <c r="G158" s="60"/>
      <c r="H158" s="48">
        <f>SUBTOTAL(9,H144:H157)</f>
        <v>861119.58</v>
      </c>
      <c r="I158" s="48"/>
      <c r="J158" s="48">
        <f>SUBTOTAL(9,J144:J157)</f>
        <v>-861119.58</v>
      </c>
    </row>
    <row r="159" spans="1:15" x14ac:dyDescent="0.2">
      <c r="C159" s="82"/>
      <c r="D159" s="39"/>
      <c r="E159" s="40"/>
      <c r="F159" s="57"/>
      <c r="G159" s="57"/>
      <c r="H159" s="57"/>
      <c r="I159" s="81"/>
      <c r="J159" s="81"/>
    </row>
    <row r="160" spans="1:15" ht="26.25" customHeight="1" x14ac:dyDescent="0.2">
      <c r="C160" s="95" t="s">
        <v>173</v>
      </c>
      <c r="D160" s="96"/>
      <c r="E160" s="69"/>
      <c r="F160" s="70">
        <f>SUBTOTAL(9,F123:F142)</f>
        <v>0</v>
      </c>
      <c r="G160" s="70">
        <f>SUBTOTAL(9,G123:G142)</f>
        <v>0</v>
      </c>
      <c r="H160" s="71">
        <f>SUBTOTAL(9,H143:H159)</f>
        <v>861119.58</v>
      </c>
      <c r="I160" s="71">
        <f>SUBTOTAL(9,I143:I159)</f>
        <v>0</v>
      </c>
      <c r="J160" s="71">
        <f>SUBTOTAL(9,J143:J159)</f>
        <v>-861119.58</v>
      </c>
    </row>
    <row r="161" spans="1:10" x14ac:dyDescent="0.2">
      <c r="C161" s="82"/>
      <c r="D161" s="39"/>
      <c r="E161" s="40"/>
      <c r="F161" s="57"/>
      <c r="G161" s="57"/>
      <c r="H161" s="57"/>
      <c r="I161" s="81"/>
      <c r="J161" s="81"/>
    </row>
    <row r="162" spans="1:10" x14ac:dyDescent="0.2">
      <c r="C162" s="82"/>
      <c r="D162" s="39"/>
      <c r="E162" s="40"/>
      <c r="F162" s="57"/>
      <c r="G162" s="57"/>
      <c r="H162" s="57"/>
      <c r="I162" s="81"/>
      <c r="J162" s="81"/>
    </row>
    <row r="163" spans="1:10" s="68" customFormat="1" ht="25.5" customHeight="1" x14ac:dyDescent="0.2">
      <c r="C163" s="89" t="s">
        <v>204</v>
      </c>
      <c r="D163" s="90"/>
      <c r="E163" s="85"/>
      <c r="F163" s="86">
        <f>F141+F127</f>
        <v>0</v>
      </c>
      <c r="G163" s="86">
        <f>G141+G127</f>
        <v>2536.59</v>
      </c>
      <c r="H163" s="87">
        <f>H141+H127+H160</f>
        <v>863656.16999999993</v>
      </c>
      <c r="I163" s="87">
        <f>I141+I127+I160</f>
        <v>822993.26000000024</v>
      </c>
      <c r="J163" s="87">
        <f>J141+J127+J160</f>
        <v>-40662.909999999683</v>
      </c>
    </row>
    <row r="164" spans="1:10" x14ac:dyDescent="0.2">
      <c r="F164" s="88" t="s">
        <v>205</v>
      </c>
      <c r="G164" s="88"/>
      <c r="H164" s="88"/>
    </row>
    <row r="168" spans="1:10" x14ac:dyDescent="0.2">
      <c r="F168" s="88" t="s">
        <v>206</v>
      </c>
      <c r="G168" s="88"/>
      <c r="H168" s="88"/>
    </row>
    <row r="170" spans="1:10" hidden="1" x14ac:dyDescent="0.2">
      <c r="A170" s="5" t="s">
        <v>207</v>
      </c>
    </row>
  </sheetData>
  <mergeCells count="7">
    <mergeCell ref="C163:D163"/>
    <mergeCell ref="C9:J9"/>
    <mergeCell ref="C11:J11"/>
    <mergeCell ref="C12:J12"/>
    <mergeCell ref="C127:D127"/>
    <mergeCell ref="C141:D141"/>
    <mergeCell ref="C160:D160"/>
  </mergeCells>
  <printOptions horizontalCentered="1"/>
  <pageMargins left="0.74803149606299213" right="0.74803149606299213" top="0.45" bottom="0.71" header="0.28999999999999998" footer="0.23"/>
  <pageSetup paperSize="9" scale="53" fitToHeight="7" orientation="portrait" r:id="rId1"/>
  <headerFooter alignWithMargins="0">
    <oddHeader>&amp;R&amp;"Times New Roman,Regular"&amp;D</oddHeader>
    <oddFooter xml:space="preserve">&amp;C&amp;N&amp;R&amp;"Times New Roman,Regular"Created On &amp;D
At &amp;T
</oddFooter>
  </headerFooter>
  <rowBreaks count="1" manualBreakCount="1">
    <brk id="1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27046 Report</vt:lpstr>
      <vt:lpstr>'27046 Report'!Print_Area</vt:lpstr>
      <vt:lpstr>'27046 Report'!Print_Titles</vt:lpstr>
    </vt:vector>
  </TitlesOfParts>
  <Company>Xentrall Shared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Snowball, Carl</dc:creator>
  <cp:lastModifiedBy>Small, Alison</cp:lastModifiedBy>
  <dcterms:created xsi:type="dcterms:W3CDTF">2015-05-14T09:24:26Z</dcterms:created>
  <dcterms:modified xsi:type="dcterms:W3CDTF">2015-06-30T12:18:05Z</dcterms:modified>
</cp:coreProperties>
</file>